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mustekltd-my.sharepoint.com/personal/aletv_mustek_co_za/Documents/Documents/Brother/Pricelist/May 2025/"/>
    </mc:Choice>
  </mc:AlternateContent>
  <xr:revisionPtr revIDLastSave="13" documentId="8_{2A6366DE-656D-45D2-BFAF-AD3F9C3EC8DF}" xr6:coauthVersionLast="47" xr6:coauthVersionMax="47" xr10:uidLastSave="{7BC5E543-9309-45E1-BD84-30C71DC33147}"/>
  <bookViews>
    <workbookView xWindow="-108" yWindow="-108" windowWidth="23256" windowHeight="12456" tabRatio="914" xr2:uid="{63BCCA95-9D4F-4134-B33A-87B25B08260C}"/>
  </bookViews>
  <sheets>
    <sheet name="Terms and Conditions" sheetId="1" r:id="rId1"/>
    <sheet name="Printers" sheetId="2" r:id="rId2"/>
    <sheet name="Label Printers" sheetId="3" r:id="rId3"/>
    <sheet name="Specialized Solutions Print" sheetId="4" r:id="rId4"/>
    <sheet name="Find my Consumable" sheetId="17" r:id="rId5"/>
    <sheet name="Find my Printer" sheetId="18" r:id="rId6"/>
    <sheet name="Printer Periodic Parts" sheetId="5" r:id="rId7"/>
  </sheets>
  <externalReferences>
    <externalReference r:id="rId8"/>
  </externalReferences>
  <definedNames>
    <definedName name="_0080_0058">"$#REF!.$B$62:$IV$62"</definedName>
    <definedName name="_0080_0082">"$#REF!.$B$76:$IV$76"</definedName>
    <definedName name="_0080_0092">"$#REF!.$B$69:$IV$69"</definedName>
    <definedName name="_0080_1003">"$#REF!.$B$55:$IV$55"</definedName>
    <definedName name="_0083_0136">"$#REF!.$B$114:$IV$114"</definedName>
    <definedName name="_4420_6081_00">"$#REF!.$B$78:$IV$78"</definedName>
    <definedName name="_4420_6195_00">"$#REF!.$B$79:$IV$79"</definedName>
    <definedName name="_4421_6942_00">"$#REF!.$B$81:$IV$81"</definedName>
    <definedName name="_4421_6943_00">"$#REF!.$B$82:$IV$82"</definedName>
    <definedName name="_4422_6879_00">"$#REF!.$B$80:$IV$80"</definedName>
    <definedName name="_4422_6944_00">"$#REF!.$B$83:$IV$83"</definedName>
    <definedName name="_4720_6619_00">"$#REF!.$B$72:$IV$72"</definedName>
    <definedName name="_4720_6620_00">"$#REF!.$B$71:$IV$71"</definedName>
    <definedName name="_4721_6940_00">"$#REF!.$B$74:$IV$74"</definedName>
    <definedName name="_4722_6880_00">"$#REF!.$B$73:$IV$73"</definedName>
    <definedName name="_4722_6941_00">"$#REF!.$B$75:$IV$75"</definedName>
    <definedName name="_6521_6137_00">"$#REF!.$B$57:$IV$57"</definedName>
    <definedName name="_6521_6443_00">"$#REF!.$B$58:$IV$58"</definedName>
    <definedName name="_6521_6936_00">"$#REF!.$B$60:$IV$60"</definedName>
    <definedName name="_6522_6882_00">"$#REF!.$B$59:$IV$59"</definedName>
    <definedName name="_6522_6937_00">"$#REF!.$B$61:$IV$61"</definedName>
    <definedName name="_6621_6840_00">"$#REF!.$B$64:$IV$64"</definedName>
    <definedName name="_6621_6850_00">"$#REF!.$B$65:$IV$65"</definedName>
    <definedName name="_6621_6938_00">"$#REF!.$B$67:$IV$67"</definedName>
    <definedName name="_6622_6881_00">"$#REF!.$B$66:$IV$66"</definedName>
    <definedName name="_6622_6939_00">"$#REF!.$B$68:$IV$68"</definedName>
    <definedName name="_6720_6784_00">"$#REF!.$B$50:$IV$50"</definedName>
    <definedName name="_6720_6786_00">"$#REF!.$B$51:$IV$51"</definedName>
    <definedName name="_6721_6934_00">"$#REF!.$B$53:$IV$53"</definedName>
    <definedName name="_6722_6883_00">"$#REF!.$B$52:$IV$52"</definedName>
    <definedName name="_6722_6935_00">"$#REF!.$B$54:$IV$54"</definedName>
    <definedName name="_7101_6689_00">"$#REF!.$B$110:$IV$110"</definedName>
    <definedName name="_7101_6723_00">"$#REF!.$B$111:$IV$111"</definedName>
    <definedName name="_7101_6926_00">"$#REF!.$B$112:$IV$112"</definedName>
    <definedName name="_7102_6925_00">"$#REF!.$B$113:$IV$113"</definedName>
    <definedName name="_7201_6761_00">"$#REF!.$B$105:$IV$105"</definedName>
    <definedName name="_7201_6764_00">"$#REF!.$B$106:$IV$106"</definedName>
    <definedName name="_7201_6928_00">"$#REF!.$B$107:$IV$107"</definedName>
    <definedName name="_7202_6927_00">"$#REF!.$B$108:$IV$108"</definedName>
    <definedName name="_7301_7087_00">"$#REF!.$B$101:$IV$101"</definedName>
    <definedName name="_7301_7088_00">"$#REF!.$B$102:$IV$102"</definedName>
    <definedName name="_7301_7092_00">"$#REF!.$B$99:$IV$99"</definedName>
    <definedName name="_7301_7093_00">"$#REF!.$B$100:$IV$100"</definedName>
    <definedName name="_7302_7090_00">"$#REF!.$B$103:$IV$103"</definedName>
    <definedName name="_8001_6734_00">"$#REF!.$B$92:$IV$92"</definedName>
    <definedName name="_8001_6745_00">"$#REF!.$B$94:$IV$94"</definedName>
    <definedName name="_8001_6757_00">"$#REF!.$B$93:$IV$93"</definedName>
    <definedName name="_8001_6930_00">"$#REF!.$B$95:$IV$95"</definedName>
    <definedName name="_8002_6929_00">"$#REF!.$B$97:$IV$97"</definedName>
    <definedName name="_8002_6931_00">"$#REF!.$B$96:$IV$96"</definedName>
    <definedName name="_8101_6855_00">"$#REF!.$B$87:$IV$87"</definedName>
    <definedName name="_8101_6856_00">"$#REF!.$B$88:$IV$88"</definedName>
    <definedName name="_8101_6932_00">"$#REF!.$B$89:$IV$89"</definedName>
    <definedName name="_8102_6933_00">"$#REF!.$B$90:$IV$90"</definedName>
    <definedName name="_8401_69_21_00">"$#REF!.$B$45:$IV$45"</definedName>
    <definedName name="_8401_6922_00">"$#REF!.$#REF!$#REF!:$#REF!$#REF!"</definedName>
    <definedName name="_8402_6923_00">"$#REF!.$B$46:$IV$46"</definedName>
    <definedName name="_8601_6918_00">"$#REF!.$B$42:$IV$42"</definedName>
    <definedName name="_8601_6919_00">"$#REF!.$B$41:$IV$41"</definedName>
    <definedName name="_8602_6920_00">"$#REF!.$B$43:$IV$43"</definedName>
    <definedName name="_8701_7030_00">"$#REF!.$B$37:$IV$37"</definedName>
    <definedName name="_8701_7031_00">"$#REF!.$B$38:$IV$38"</definedName>
    <definedName name="_8702_7034_00">"$#REF!.$B$39:$IV$39"</definedName>
    <definedName name="_8801_1004_00">"$#REF!.$B$31:$IV$31"</definedName>
    <definedName name="_8801_3000_00">"$#REF!.$B$32:$IV$32"</definedName>
    <definedName name="_8801_3002_00">"$#REF!.$B$34:$IV$34"</definedName>
    <definedName name="_8802_3001_00">"$#REF!.$B$33:$IV$33"</definedName>
    <definedName name="_8802_3003_00">"$#REF!.$B$35:$IV$35"</definedName>
    <definedName name="_Order1" hidden="1">255</definedName>
    <definedName name="_Order2" hidden="1">255</definedName>
    <definedName name="Cameras">#REF!</definedName>
    <definedName name="ChassisTotal2U">#REF!</definedName>
    <definedName name="ConsumablesData">#REF!</definedName>
    <definedName name="_xlnm.Database">#REF!</definedName>
    <definedName name="DICOM_MARG1">#REF!</definedName>
    <definedName name="DICOM_MARG2">#REF!</definedName>
    <definedName name="Dicom_project_table">#REF!</definedName>
    <definedName name="EAN">"$#REF!.$#REF!$#REF!:$#REF!$#REF!"</definedName>
    <definedName name="ECP">#REF!</definedName>
    <definedName name="Excel_BuiltIn_Database">"$#REF!.$BC$26:$BI$322"</definedName>
    <definedName name="Index">"$#REF!.$B$15:$IV$15"</definedName>
    <definedName name="Item">"$#REF!.$#REF!$#REF!:$#REF!$#REF!"</definedName>
    <definedName name="Item_No.">"$#REF!.$B$14:$IV$14"</definedName>
    <definedName name="Kundenname">"$#REF!.$B$14"</definedName>
    <definedName name="MainTable">#REF!</definedName>
    <definedName name="masterdata">#REF!</definedName>
    <definedName name="MBTotal">#REF!</definedName>
    <definedName name="MediaData">#REF!</definedName>
    <definedName name="OctopusTotal2U">#REF!</definedName>
    <definedName name="PLDIS">"$#REF!.$S$2:$S$65525"</definedName>
    <definedName name="PLDistrirebate">"$#REF!.$R$2:$R$65525"</definedName>
    <definedName name="PLDistrirebateUSD">"$#REF!.$AE$2:$AE$65525"</definedName>
    <definedName name="PLDISUSD">"$#REF!.$AF$2:$AF$65525"</definedName>
    <definedName name="PLFactorycostUSD">"$#REF!.$Z$2:$Z$65525"</definedName>
    <definedName name="PLLandedcost">"$#REF!.$P$2:$P$65525"</definedName>
    <definedName name="PLLandedcostUSD">"$#REF!.$AC$2:$AC$65525"</definedName>
    <definedName name="PLMinimumprice">"$#REF!.$O$2:$O$65525"</definedName>
    <definedName name="PLMinimumpriceUSD">"$#REF!.$AB$2:$AB$65525"</definedName>
    <definedName name="PLMSRP">"$#REF!.$V$2:$V$65525"</definedName>
    <definedName name="PLMSRPUSD">"$#REF!.$AI$2:$AI$65525"</definedName>
    <definedName name="PLProjectprice">"$#REF!.$Q$2:$Q$65525"</definedName>
    <definedName name="PLProjectpriceUSD">"$#REF!.$AD$2:$AD$65525"</definedName>
    <definedName name="PLPurchaseprice">"$#REF!.$N$2:$N$65525"</definedName>
    <definedName name="PLPurchasepriceUSD">"$#REF!.$AA$2:$AA$65525"</definedName>
    <definedName name="PLReseller">"$#REF!.$T$2:$T$65525"</definedName>
    <definedName name="PLResellerUSD">"$#REF!.$AG$2:$AG$65525"</definedName>
    <definedName name="PLSI">"$#REF!.$X$2:$X$65525"</definedName>
    <definedName name="PLSIUSD">"$#REF!.$AK$2:$AK$65525"</definedName>
    <definedName name="PLSTREET">"$#REF!.$U$2:$U$65525"</definedName>
    <definedName name="PLSTREETUSD">"$#REF!.$AH$2:$AH$65525"</definedName>
    <definedName name="PLSubDIS">"$#REF!.$W$2:$W$65525"</definedName>
    <definedName name="PLSubDISUSD">"$#REF!.$AJ$2:$AJ$65525"</definedName>
    <definedName name="Price_List_TANDBERG_DATA__GmbH">"$#REF!.$B$11:$IV$11"</definedName>
    <definedName name="Price_Lists_Price_Changes">#REF!</definedName>
    <definedName name="PriceDis">"$#REF!.$#REF!$#REF!:$#REF!$#REF!"</definedName>
    <definedName name="PriceMSRP">"$#REF!.$#REF!$#REF!:$#REF!$#REF!"</definedName>
    <definedName name="PriceReseller">"$#REF!.$#REF!$#REF!:$#REF!$#REF!"</definedName>
    <definedName name="PriceSubDis">"$#REF!.$#REF!$#REF!:$#REF!$#REF!"</definedName>
    <definedName name="_xlnm.Print_Area" localSheetId="4">'Find my Consumable'!$B$3:$F$37</definedName>
    <definedName name="_xlnm.Print_Area" localSheetId="5">'Find my Printer'!$B$3:$F$22</definedName>
    <definedName name="_xlnm.Print_Area" localSheetId="1">Printers!$A$1:$D$374</definedName>
    <definedName name="_xlnm.Print_Area" localSheetId="0">'Terms and Conditions'!$A$1:$P$61</definedName>
    <definedName name="PrinterOptions">#REF!</definedName>
    <definedName name="Prodcode">"$#REF!.$#REF!$#REF!:$#REF!$#REF!"</definedName>
    <definedName name="Prodgroup">"$#REF!.$#REF!$#REF!:$#REF!$#REF!"</definedName>
    <definedName name="Projectors">#REF!</definedName>
    <definedName name="Scanners">#REF!</definedName>
    <definedName name="TDG_intern">"$#REF!.$A$14"</definedName>
    <definedName name="Text1">"$#REF!.$#REF!$#REF!:$#REF!$#REF!"</definedName>
    <definedName name="Text2">"$#REF!.$#REF!$#REF!:$#REF!$#REF!"</definedName>
    <definedName name="Text3">"$#REF!.$#REF!$#REF!:$#REF!$#REF!"</definedName>
    <definedName name="Text4">"$#REF!.$#REF!$#REF!:$#REF!$#REF!"</definedName>
    <definedName name="Text5">"$#REF!.$#REF!$#REF!:$#REF!$#REF!"</definedName>
    <definedName name="Z_691D5FBC_7B84_4391_BBF5_4070D88BDB7E_.wvu.PrintArea" localSheetId="4" hidden="1">'Find my Consumable'!$B$3:$F$37</definedName>
    <definedName name="Z_691D5FBC_7B84_4391_BBF5_4070D88BDB7E_.wvu.PrintArea" localSheetId="5" hidden="1">'Find my Printer'!$B$3:$F$22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1" i="18" l="1"/>
  <c r="D20" i="18"/>
  <c r="D19" i="18"/>
  <c r="B17" i="18"/>
  <c r="B14" i="18"/>
  <c r="B13" i="18"/>
  <c r="D34" i="17"/>
  <c r="D33" i="17"/>
  <c r="D28" i="17"/>
  <c r="B28" i="17"/>
  <c r="D27" i="17"/>
  <c r="B27" i="17"/>
  <c r="D26" i="17"/>
  <c r="B26" i="17"/>
  <c r="D25" i="17"/>
  <c r="B25" i="17"/>
  <c r="D24" i="17"/>
  <c r="B24" i="17"/>
  <c r="D23" i="17"/>
  <c r="B23" i="17"/>
  <c r="D22" i="17"/>
  <c r="B22" i="17"/>
  <c r="D21" i="17"/>
  <c r="B21" i="17"/>
  <c r="D20" i="17"/>
  <c r="B20" i="17"/>
  <c r="D19" i="17"/>
  <c r="B19" i="17"/>
  <c r="D18" i="17"/>
  <c r="B18" i="17"/>
  <c r="D17" i="17"/>
  <c r="B17" i="17"/>
  <c r="D16" i="17"/>
  <c r="B16" i="17"/>
  <c r="D15" i="17"/>
  <c r="B15" i="17"/>
  <c r="D14" i="17"/>
  <c r="B14" i="17"/>
</calcChain>
</file>

<file path=xl/sharedStrings.xml><?xml version="1.0" encoding="utf-8"?>
<sst xmlns="http://schemas.openxmlformats.org/spreadsheetml/2006/main" count="1517" uniqueCount="789">
  <si>
    <t>PRICE LIST</t>
  </si>
  <si>
    <t>Technical Support</t>
  </si>
  <si>
    <t>Hotline - 086 000 2929</t>
  </si>
  <si>
    <t>TERMS AND CONDITIONS</t>
  </si>
  <si>
    <t>Prices and specifications are subject to change without prior notice.</t>
  </si>
  <si>
    <t>The warranty will be void if serial number label is missing, damaged or tempered with.</t>
  </si>
  <si>
    <t>A full credit will be issued if returns take place within 7 days of purchase and provided  the</t>
  </si>
  <si>
    <r>
      <t xml:space="preserve">packaging is not damaged or opened. </t>
    </r>
    <r>
      <rPr>
        <b/>
        <i/>
        <sz val="14"/>
        <rFont val="Arial"/>
        <family val="2"/>
      </rPr>
      <t>See *** below</t>
    </r>
  </si>
  <si>
    <t xml:space="preserve">If the return of goods takes place after 7 days from the date of purchase (to a maximum of 30 days),  </t>
  </si>
  <si>
    <r>
      <t xml:space="preserve">then the credit passed will be the lesser amount of </t>
    </r>
    <r>
      <rPr>
        <b/>
        <sz val="14"/>
        <rFont val="Arial"/>
        <family val="2"/>
      </rPr>
      <t>70%</t>
    </r>
    <r>
      <rPr>
        <sz val="14"/>
        <rFont val="Arial"/>
        <family val="2"/>
      </rPr>
      <t xml:space="preserve"> of the current selling price, or </t>
    </r>
    <r>
      <rPr>
        <b/>
        <sz val="14"/>
        <rFont val="Arial"/>
        <family val="2"/>
      </rPr>
      <t>70%</t>
    </r>
    <r>
      <rPr>
        <sz val="14"/>
        <rFont val="Arial"/>
        <family val="2"/>
      </rPr>
      <t xml:space="preserve"> of the original </t>
    </r>
  </si>
  <si>
    <t xml:space="preserve">purchase price, whichever is lower, provided the goods are in original packaging that has not been </t>
  </si>
  <si>
    <r>
      <t xml:space="preserve">damaged or opened. The acceptance of such returns is at our discretion. </t>
    </r>
    <r>
      <rPr>
        <b/>
        <i/>
        <sz val="14"/>
        <rFont val="Arial"/>
        <family val="2"/>
      </rPr>
      <t>See *** below</t>
    </r>
  </si>
  <si>
    <t>No credit will be issued for return of goods 30 days after  purchase.</t>
  </si>
  <si>
    <t>No credit will be issued if the packaging has been opened or damaged.</t>
  </si>
  <si>
    <t>Backordered items price are NOT firm and may change per fluctuating cost.</t>
  </si>
  <si>
    <t>*** : Credit Terms</t>
  </si>
  <si>
    <t>If goods were initially delivered, there will be a Delivery charge of R75.00 Ex VAT. levied for returns.</t>
  </si>
  <si>
    <t>Delivery charge of R75.00 Ex VAT. applies on part returns as well</t>
  </si>
  <si>
    <t>Product Manager</t>
  </si>
  <si>
    <t>Approved by CEO</t>
  </si>
  <si>
    <t>IMPORTANT</t>
  </si>
  <si>
    <t>* ALL PRICES ARE ZAR EXCLUDING V.A.T.</t>
  </si>
  <si>
    <t>* REGRET,  DINER'S CLUB &amp; AMERICAN EXPRESS CARDS WILL NOT BE ACCEPTED.</t>
  </si>
  <si>
    <t>* PRICE LISTS WILL NOT BE VALID WITHOUT THE TERMS AND CONDITIONS PAGE.</t>
  </si>
  <si>
    <t>E. &amp; O. E.</t>
  </si>
  <si>
    <t>ZAR</t>
  </si>
  <si>
    <t>Installations</t>
  </si>
  <si>
    <t>Instalations available on request</t>
  </si>
  <si>
    <t>PoR</t>
  </si>
  <si>
    <t>The warranty will be void if the product is damaged by a Power Surge, Lightning or Abuse.</t>
  </si>
  <si>
    <t>The warranty may be void if non-OEM consumables cause any damage to the printer.</t>
  </si>
  <si>
    <t>Printer and Consumable Helper</t>
  </si>
  <si>
    <t>This utility is freely available to anyone</t>
  </si>
  <si>
    <t>There are no T&amp;Cs</t>
  </si>
  <si>
    <t>Download our Support app for your Cell Phone</t>
  </si>
  <si>
    <t>Android</t>
  </si>
  <si>
    <t>Apple</t>
  </si>
  <si>
    <t>INK TANK PRINTERS</t>
  </si>
  <si>
    <t>MFC-T920DW</t>
  </si>
  <si>
    <t>A4 17/16.5ipm 4-in-1 Ink Tank Duplex Print, 150 Sheet Paper Tray, 20 Sheet ADF, 80 Sheet Multi-Purpose Tray. 4,8cm LCD Screen. Wired and Wireless Networking, 128MB,  USB Direct Print/Scan (USB Host), Includes USB Cable. 2x 7,5K Page each Black Ink Bottles &amp; 5K Page each CMY Ink Bottles Included. Five year / 50 000 page carry in warranty</t>
  </si>
  <si>
    <t xml:space="preserve">Recommended Monthly Print Volume Up to 1,500 pages </t>
  </si>
  <si>
    <t>SURGEP-CLOVER</t>
  </si>
  <si>
    <t>Telephone and Power Surge Protector WTXL</t>
  </si>
  <si>
    <t>BTD60BK</t>
  </si>
  <si>
    <t>Black Ink for Brother DCPT310; DCP-T220; DCP-T420; DCPT510W; DCPT520W; DCPT710W; DCP-T720DW; MFCT910DW; DCP-T920DW only</t>
  </si>
  <si>
    <t>6500 / 7500 PGS</t>
  </si>
  <si>
    <t>BT5000C</t>
  </si>
  <si>
    <t>Cyan Ink for Brother DCPT310; DCP-T220; DCP-T420; DCPT500W; DCPT510W; DCPT520W; DCPT710W; DCP-T720DW; MFCT910DW; DCP-T920DW only</t>
  </si>
  <si>
    <t>5000 PGS</t>
  </si>
  <si>
    <t>BT5000M</t>
  </si>
  <si>
    <t>Magenta Ink for Brother DCPT310; DCP-T220; DCP-T420; DCPT500W; DCPT510W; DCPT520W; DCPT710W; DCP-T720DW; MFCT910DW; DCP-T920DW only</t>
  </si>
  <si>
    <t>BT5000Y</t>
  </si>
  <si>
    <t>Yellow Ink for Brother DCPT310; DCP-T220; DCP-T420; DCPT500W; DCPT510W; DCPT520W; DCPT710W; DCP-T720DW; MFCT910DW; DCP-T920DW only</t>
  </si>
  <si>
    <t>DCP-T520W</t>
  </si>
  <si>
    <t>A4 17/9.5ipm 3-in-1 Ink Tank, 150 Sheet Paper Tray, 1 Line LCD display, Wireless Network, 128MB.  USB Cable Included.  2x 7,5K Page each Black Ink Bottles &amp; 5K Page each CMY Ink Bottles Included, Five year / 30 000 page Carry in Warranty</t>
  </si>
  <si>
    <t xml:space="preserve">Recommended Monthly Print Volume Up to 1,000 pages </t>
  </si>
  <si>
    <t>DCP-T420W</t>
  </si>
  <si>
    <t>A4 16/9ppm 3-in-1 Ink Tank, 150 Sheet Paper Tray, Wireless Network, 64MB.  USB Cable Included.  2x 7,5K Page Black Ink Bottle &amp; 5K Page each CMY Ink Bottles Included, Five year / 30 000 page Carry in Warranty</t>
  </si>
  <si>
    <t>**Please note that printing and scanning on the DCP-T420W via Mac requires downloading of the Brother iPrint&amp;Scan app from the App Store.  The Brother iPrint&amp;Scan application on macOS supports PDF/JPG/BMP and PNG formats only.  Mac printer driver is not provided.</t>
  </si>
  <si>
    <t>DCP-T220</t>
  </si>
  <si>
    <t>A4 16/9ppm 3-in-1 Ink Tank, 150 Sheet Paper Tray, USB only, 64MB.  USB Cable Included.  1x 7,5K Page Black Ink Bottle &amp; 5K Page each CMY Ink Bottles Included, Five year / 30 000 page Carry in Warranty</t>
  </si>
  <si>
    <t>**Please note that printing and scanning on the DCP-T220 via Mac requires downloading of the Brother iPrint&amp;Scan app from the App Store.   The Brother iPrint&amp;Scan application on macOS supports PDF/JPG/BMP and PNG formats only.   Mac printer driver is not provided.</t>
  </si>
  <si>
    <t>INK JET PRINTERS</t>
  </si>
  <si>
    <t xml:space="preserve">Recommended Monthly Print Volume Up to 2,000 pages </t>
  </si>
  <si>
    <t>3000 PGS</t>
  </si>
  <si>
    <t>1500 PGS</t>
  </si>
  <si>
    <t>CONSUMABLES  :  INK JET MULTI-FUNCTION CENTRES</t>
  </si>
  <si>
    <t>LC39C</t>
  </si>
  <si>
    <t>Cyan ink for MFCJ220 / DCPJ125</t>
  </si>
  <si>
    <t>260 PGS</t>
  </si>
  <si>
    <t>LC569XLBK</t>
  </si>
  <si>
    <t>High yield black ink for MFCJ3520 &amp; MFCJ3720</t>
  </si>
  <si>
    <t>2400 PGS</t>
  </si>
  <si>
    <t>LC565XLC</t>
  </si>
  <si>
    <t>High yield cyan ink for MFCJ3520 &amp; MFCJ3720</t>
  </si>
  <si>
    <t>1200 PGS</t>
  </si>
  <si>
    <t>LC565XLM</t>
  </si>
  <si>
    <t>High yield magenta ink for MFCJ3520 &amp; MFCJ3720</t>
  </si>
  <si>
    <t>LC565XLY</t>
  </si>
  <si>
    <t>High yield yellow ink for MFCJ3520 &amp; MFCJ3720</t>
  </si>
  <si>
    <t>LC679XLBK</t>
  </si>
  <si>
    <t>High Yield Black Cartridge for MFCJ2320 / MFCJ2720</t>
  </si>
  <si>
    <t>LC675XLC</t>
  </si>
  <si>
    <t>High Yield Cyan Cartridge forMFCJ2320 / MFCJ2720</t>
  </si>
  <si>
    <t>LC675XLM</t>
  </si>
  <si>
    <t>High Yield Magenta Cartridge for MFCJ2320 / MFCJ2720</t>
  </si>
  <si>
    <t>LC675XLY</t>
  </si>
  <si>
    <t>High Yield Yellow Cartridge forMFCJ2320 / MFCJ2720</t>
  </si>
  <si>
    <t>LC77XLBK</t>
  </si>
  <si>
    <t>High yield black ink cartridge for MFCJ6510DW</t>
  </si>
  <si>
    <t>LC77XLC</t>
  </si>
  <si>
    <t>High yield cyan ink cartridge for MFCJ6510DW</t>
  </si>
  <si>
    <t>LC77XLM</t>
  </si>
  <si>
    <t>High yield magenta ink cartridge for MFCJ6510DW</t>
  </si>
  <si>
    <t>LC77XLY</t>
  </si>
  <si>
    <t>High yield yellow ink cartridge for MFCJ6510DW</t>
  </si>
  <si>
    <t>LC539XLBK</t>
  </si>
  <si>
    <t>High Yield Black Cartridge for DCPJ105; MFCJ200</t>
  </si>
  <si>
    <t>LC535XLC</t>
  </si>
  <si>
    <t>High Yield Cyan Cartridge for DCPJ105; MFCJ200</t>
  </si>
  <si>
    <t>1300 PGS</t>
  </si>
  <si>
    <t>LC535XLM</t>
  </si>
  <si>
    <t>High Yield Magenta Cartridge for DCPJ105; MFCJ200</t>
  </si>
  <si>
    <t>LC535XLY</t>
  </si>
  <si>
    <t>High Yield Yellow Cartridge for DCPJ105; MFCJ200</t>
  </si>
  <si>
    <t>BT6000BK</t>
  </si>
  <si>
    <t>Brother Black Ink for DCPT500W only</t>
  </si>
  <si>
    <t>6 000 PGS</t>
  </si>
  <si>
    <t>MONO LASER PRINTERS</t>
  </si>
  <si>
    <t>MONO LASER PRINTERS SINGLE FUNCTION CENTRES</t>
  </si>
  <si>
    <t>HLL6400DW</t>
  </si>
  <si>
    <t>LT6505</t>
  </si>
  <si>
    <t>Lower paper tray  - 520 Sheet (Max 2 Additional)</t>
  </si>
  <si>
    <t>Drum Unit</t>
  </si>
  <si>
    <t>Toner cartridge</t>
  </si>
  <si>
    <t>TT4000</t>
  </si>
  <si>
    <t>Tower Tray 520 sheet x 4 Cassettes</t>
  </si>
  <si>
    <t>2080 Sheets</t>
  </si>
  <si>
    <t>HLL5200DW</t>
  </si>
  <si>
    <t>Lower paper tray -  520 Sheet (Max 2 Additional)</t>
  </si>
  <si>
    <t>HLL2365DW</t>
  </si>
  <si>
    <t>A4, 30ppm Mono, Duplex, 250 sheet paper tray, 32MB, Wired &amp; Wireless Network, USB Cable Included . 2.6K Page Inbox Toner.  Five Year Onsite Warranty</t>
  </si>
  <si>
    <t>HL1210W</t>
  </si>
  <si>
    <t>A4, 20ppm, Mono, 150 Sheet Paper Tray, 32MB, Wireless Network, 1K Page Inbox Toner, USB Cable Included. Five Year Carry-in Warranty</t>
  </si>
  <si>
    <t xml:space="preserve">Recommended Monthly Print Volume Up to 1,800 pages </t>
  </si>
  <si>
    <t>1 000 PGS</t>
  </si>
  <si>
    <t>MONO LASER MULTI-FUNCTION CENTRES</t>
  </si>
  <si>
    <t>MFCL6900DW</t>
  </si>
  <si>
    <t>Telephone and Power Surge Protector</t>
  </si>
  <si>
    <t>Lower paper tray - 520 Sheet (Max 2 Additional)</t>
  </si>
  <si>
    <t xml:space="preserve">Lower paper tray  - 520 Sheet (Max 2 Additional) </t>
  </si>
  <si>
    <t>MFCL2700DW</t>
  </si>
  <si>
    <t>A4, All-in-One, 30ppm Mono, Duplex Print, 250 Sheet Paper Tray, 35 Sheet ADF, 32MB, Wired &amp; Wireless Network. USB Cable Included. 2,6K Page Inbox Toner. Five Year Onsite Warranty</t>
  </si>
  <si>
    <t>SURGEP-INT</t>
  </si>
  <si>
    <t>Telephone and Power Surge Protector for MFCL2700DW &amp; MFCL2740DW only  WTX</t>
  </si>
  <si>
    <t>DCP1610W</t>
  </si>
  <si>
    <t>A4, 3-in-1, 20ppm, Mono, 150 Sheet Paper Tray. 32MB, Wireless Network, USB Cable Included. 1K Page Inbox Toner. Five Year Carry-in Warranty</t>
  </si>
  <si>
    <t>Toner Cartridge</t>
  </si>
  <si>
    <t>CONSUMABLES  :  MONO LASER PRINTERS, FAX MACHINES &amp; MULTI-FUNCTION CENTRES</t>
  </si>
  <si>
    <t>APPROX. YIELD</t>
  </si>
  <si>
    <t>DR3355</t>
  </si>
  <si>
    <t>Drum Unit for HL5440D/5450DN/6180DW / MFC8510DN/8910DW/8950DW</t>
  </si>
  <si>
    <t>TN3350</t>
  </si>
  <si>
    <t>Toner cartridge for HL5440D/5450DN/6180DW / MFC8510DN/8910DW/8950DW</t>
  </si>
  <si>
    <t>TN3370</t>
  </si>
  <si>
    <t>Toner cartridge for HL6180DW / MFC8910DW/8950DW</t>
  </si>
  <si>
    <t>DR3215</t>
  </si>
  <si>
    <t>Drum Unit for MFC8880DN/8380DN/8370DN/HL5340D/HL5350DN</t>
  </si>
  <si>
    <t>DR2125</t>
  </si>
  <si>
    <t>Drum Unit for MFC-7320/MFC-7440N/DCP-7030/HL-2150N/HL-2140</t>
  </si>
  <si>
    <t>DR2255</t>
  </si>
  <si>
    <t>Drum Unit for HL2240D/HL2270DW/MFC7360/MFC7860DW</t>
  </si>
  <si>
    <t>TN2280</t>
  </si>
  <si>
    <t>Toner for HL2240D/HL2270DW/MFC7360/MFC7860DW</t>
  </si>
  <si>
    <t>TN2060</t>
  </si>
  <si>
    <t>Black toner for DCP7055 / HL2130</t>
  </si>
  <si>
    <t>COLOUR LASER PRINTERS</t>
  </si>
  <si>
    <t>COLOUR LASER PRINTERS SINGLE FUNCTION CENTRES</t>
  </si>
  <si>
    <t>HLL8360CDW</t>
  </si>
  <si>
    <t>A4, 31ppm Mono &amp; Colour, Duplex, 250 Sheet Paper Tray,1GB, 2400 x 600dpi, PCL6, Wired &amp; Wireless Network, Includes USB Cable, 6,5K pages each Inbox Toners CMYK . Five Year Onsite Warranty</t>
  </si>
  <si>
    <t xml:space="preserve">Recommended Monthly Print Volume Up to 4,000 pages </t>
  </si>
  <si>
    <t>High yield black toner cartridge</t>
  </si>
  <si>
    <t>9 000 PGS</t>
  </si>
  <si>
    <t>TN469C</t>
  </si>
  <si>
    <t>High yield cyan toner cartridge</t>
  </si>
  <si>
    <t>High yield magenta toner cartridge</t>
  </si>
  <si>
    <t>TN469Y</t>
  </si>
  <si>
    <t>High yield yellow toner cartridge</t>
  </si>
  <si>
    <t>50 000 PGS</t>
  </si>
  <si>
    <t>Belt unit</t>
  </si>
  <si>
    <t>LT340CL</t>
  </si>
  <si>
    <t>Lower Paper Tray</t>
  </si>
  <si>
    <t>500 Sheets</t>
  </si>
  <si>
    <t>WT320CL</t>
  </si>
  <si>
    <t>Waste toner box</t>
  </si>
  <si>
    <t>Black toner cartridge</t>
  </si>
  <si>
    <t>3 000 PGS</t>
  </si>
  <si>
    <t>Cyan toner cartridge</t>
  </si>
  <si>
    <t>2 300 PGS</t>
  </si>
  <si>
    <t>Magenta toner cartridge</t>
  </si>
  <si>
    <t>Yellow toner cartridge</t>
  </si>
  <si>
    <t>Complete Drum set</t>
  </si>
  <si>
    <t>FLATBED COLOUR LASER MULTI-FUNCTION CENTRE</t>
  </si>
  <si>
    <t>MFCL9570CDW</t>
  </si>
  <si>
    <t>A4, All-in-One, Duplex, Print, Copy, Scan, 31ppm, 250 Sheet Paper Tray, 80 Sheet ADF, 1GB, 17.6CM Touch Screen, Wired &amp; Wireless Network &amp; NFC, USB Cable Included, 6,5K Pages Inbox Toners CMYK. Five Year Onsite Warranty</t>
  </si>
  <si>
    <t xml:space="preserve">Recommended Monthly Print Volume Up to 6,000 pages </t>
  </si>
  <si>
    <t>Lower Paper Tray - 500 Sheet (Max 2 Additional)</t>
  </si>
  <si>
    <t>Tray Converter for TT4000</t>
  </si>
  <si>
    <t>MFCL8690CDW</t>
  </si>
  <si>
    <t>A4, All-in-One Duplex, Print, Copy, Scan, 31ppm, 250 Sheet Paper Tray, 50 Sheet ADF, 1GB, 9.3cm Touch Screen, Wired &amp; Wireless Network. USB Cable Included, 6,5K Pages each Inbox Toners CMYK. Five Year Onsite Warranty</t>
  </si>
  <si>
    <t>Lower Paper Tray  -  500 Sheet (Max 2 Additional)</t>
  </si>
  <si>
    <t>CONSUMABLES  :  COLOUR LASER PRINTERS</t>
  </si>
  <si>
    <t>TN155C</t>
  </si>
  <si>
    <t>4 000 PGS</t>
  </si>
  <si>
    <t>TN155Y</t>
  </si>
  <si>
    <t>2 200 PGS</t>
  </si>
  <si>
    <t>TN240C</t>
  </si>
  <si>
    <t>Cyan toner cartridge for HL3040CN / MFC9120CN / MFC9320CDW / DCP9010CN</t>
  </si>
  <si>
    <t>1 400 PGS</t>
  </si>
  <si>
    <t>15 000 PGS</t>
  </si>
  <si>
    <t>Drum Unit - Full Pack for  HL3150CDN / HL3170CDW  / MFC9140CDN / MFC9330CDW</t>
  </si>
  <si>
    <t>BU220CL</t>
  </si>
  <si>
    <t>Belt Unit for  HL3150CDN / HL3170CDW  / MFC9140CN / MFC9330CDW</t>
  </si>
  <si>
    <t>WT220CL</t>
  </si>
  <si>
    <t xml:space="preserve">Waste Toner Box for  HL3150CDN / HL3170CDW  / MFC9140CDN / MFC9330CDW </t>
  </si>
  <si>
    <t>TN348BK</t>
  </si>
  <si>
    <t>High yield black toner for HL4570CDW / HL4150CDN / MFC9970CDW / MFC9460CDN</t>
  </si>
  <si>
    <t>TN348C</t>
  </si>
  <si>
    <t>High yield cyan toner for HL4570CDW / HL4150CDN / MFC9970CDW / MFC9460CDN</t>
  </si>
  <si>
    <t>TN348M</t>
  </si>
  <si>
    <t>High yield magenta toner for HL4570CDW / HL4150CDN / MFC9970CDW / MFC9460CDN</t>
  </si>
  <si>
    <t>TN348Y</t>
  </si>
  <si>
    <t>High yield yellow toner for HL4570CDW / HL4150CDN / MFC9970CDW / MFC9460CDN</t>
  </si>
  <si>
    <t>DR340CL</t>
  </si>
  <si>
    <t>Drum for HL4570CDW / HL4150CDN / MFC9970CDW / MFC9460CDN</t>
  </si>
  <si>
    <t>25 000 PGS</t>
  </si>
  <si>
    <t>BU300CL</t>
  </si>
  <si>
    <t>Belt unit for HL4570CDW / HL4150CDN / MFC9970CDW / MFC9460CDN</t>
  </si>
  <si>
    <t>WT300CL</t>
  </si>
  <si>
    <t>Waste toner for HL4570CDW / HL4150CDN / MFC9970CDW / MFC9460CDN</t>
  </si>
  <si>
    <t>TN369BK</t>
  </si>
  <si>
    <t>High Yield Black Toner Cartridge for HLL8350CDW; MFCL8600CDW; MFCL8850CDW</t>
  </si>
  <si>
    <t>TN369C</t>
  </si>
  <si>
    <t>High Yield Cyan Toner Cartridge for HLL8350CDW; MFCL8600CDW; MFCL8850CDW</t>
  </si>
  <si>
    <t>TN369M</t>
  </si>
  <si>
    <t>High Yield Magenta Toner Cartridge for HLL8350CDW; MFCL8600CDW; MFCL8850CDW</t>
  </si>
  <si>
    <t>TN369Y</t>
  </si>
  <si>
    <t>High Yield Yellow Toner Cartridge for HLL8350CDW; MFCL8600CDW; MFCL8850CDW</t>
  </si>
  <si>
    <t>Drum Unit for HLL8350CDW; MFCL8600CDW; MFCL8850CDW</t>
  </si>
  <si>
    <t>BU320CL</t>
  </si>
  <si>
    <t>Belt Unit for HLL8350CDW; MFCL8600CDW; MFCL8850CDW</t>
  </si>
  <si>
    <t>TN261BK</t>
  </si>
  <si>
    <t>Black Toner Cartridge for HL3150CDN; HL3170CDW; MFC9140CDN; MFC9330CDW</t>
  </si>
  <si>
    <t>2 500 PGS</t>
  </si>
  <si>
    <t>TN265C</t>
  </si>
  <si>
    <t>Cyan Toner Cartridge for HL3150CDN; HL3170CDW; MFC9140CDN; MFC9330CDW</t>
  </si>
  <si>
    <t>TN265M</t>
  </si>
  <si>
    <t>Magenta Toner Cartridge for HL3150CDN; HL3170CDW; MFC9140CDN; MFC9330CDW</t>
  </si>
  <si>
    <t>TN265Y</t>
  </si>
  <si>
    <t>Yellow Toner Cartridge for HL3150CDN; HL3170CDW; MFC9140CDN; MFC9330CDW</t>
  </si>
  <si>
    <t>LABEL PRINTERS</t>
  </si>
  <si>
    <t>QL800</t>
  </si>
  <si>
    <t>Brother Label printer, USB, 62mm Wide; Print black &amp; red text. Three Year Carry-in warranty</t>
  </si>
  <si>
    <t>QL810W</t>
  </si>
  <si>
    <t>Brother Label Printer; Auto Cutter; 62MM Wide; Wi-Fi; Print black &amp; red text. Three Year Carry-in warranty</t>
  </si>
  <si>
    <t>QL820NWB</t>
  </si>
  <si>
    <t>Brother Label Printer; Auto Cutter; 62MM Wide; Wi-fi and Bluetooth connectivity; Print black &amp; red text</t>
  </si>
  <si>
    <t>LABEL &amp; FILM SUPPLIES FOR LABEL PRINTERS</t>
  </si>
  <si>
    <t>DK11201</t>
  </si>
  <si>
    <t xml:space="preserve">Standard Address Label (29mm x 90mm) 400 labels/roll   </t>
  </si>
  <si>
    <t>DK11202</t>
  </si>
  <si>
    <t xml:space="preserve">Shipping Label (62mm x 100mm) 300 labels/roll                                                                                        </t>
  </si>
  <si>
    <t>DK11203</t>
  </si>
  <si>
    <t xml:space="preserve">File Folder Label (17mm x 87mm) 300 labels/roll                                                                                                                </t>
  </si>
  <si>
    <t>DK11204</t>
  </si>
  <si>
    <t xml:space="preserve">Multi-Purpose Label (17mm x 54mm) 400 labels/roll </t>
  </si>
  <si>
    <t>DK11208</t>
  </si>
  <si>
    <t xml:space="preserve">Large Address Label (38 x 90mm) 400 labels/roll                                                  </t>
  </si>
  <si>
    <t>DK11209</t>
  </si>
  <si>
    <t xml:space="preserve">Small Address Label (29 x 62mm) 800 labels/roll   </t>
  </si>
  <si>
    <t>DK11218</t>
  </si>
  <si>
    <t xml:space="preserve">24mm Round Label 1000 labels/roll                                                                                                                                                    </t>
  </si>
  <si>
    <t>DK11240</t>
  </si>
  <si>
    <t xml:space="preserve">White Paper Thermal (102mm x 51mm)  600 labels/roll </t>
  </si>
  <si>
    <t>DK11247</t>
  </si>
  <si>
    <t>Label 103MM X 164MM Black on White 180 Labels/Roll for QL1100</t>
  </si>
  <si>
    <t>DK22214</t>
  </si>
  <si>
    <t xml:space="preserve">White Thermal Paper (12mm x 30.48m)                                                                                                                                             </t>
  </si>
  <si>
    <t>DK22210</t>
  </si>
  <si>
    <t xml:space="preserve">White Paper Thermal (29mm x 30.48m)                                                                                                                               </t>
  </si>
  <si>
    <t>DK22205</t>
  </si>
  <si>
    <t xml:space="preserve">White Paper Thermal (62mm x 30.48m)                                                                                                                                                        </t>
  </si>
  <si>
    <t>DK22113</t>
  </si>
  <si>
    <t xml:space="preserve">Clear Vinyl Film (62mm x 15.24m)                                                                               </t>
  </si>
  <si>
    <t>DK22212</t>
  </si>
  <si>
    <t xml:space="preserve">White Vinyl Film (62mm x 15.24m)                                                                   </t>
  </si>
  <si>
    <t>DK22606</t>
  </si>
  <si>
    <t xml:space="preserve">Yellow Vinyl Film (62mm x 15.24m)                                                                                                                                                   </t>
  </si>
  <si>
    <t>P-Touch Label Printers</t>
  </si>
  <si>
    <t>PT M95AD</t>
  </si>
  <si>
    <t>Brother P-Touch M95, handheld 2 line printer, 9-12mm non-laminated tape. Three Year Carry-in warranty</t>
  </si>
  <si>
    <t>MK TAPES - NON-LAMINATED 8m x 12mm</t>
  </si>
  <si>
    <t>MK231</t>
  </si>
  <si>
    <t>Black on White</t>
  </si>
  <si>
    <t>MK631</t>
  </si>
  <si>
    <t>Black on Yellow</t>
  </si>
  <si>
    <t>MK233B</t>
  </si>
  <si>
    <t>Blue on White</t>
  </si>
  <si>
    <t>MK232</t>
  </si>
  <si>
    <t>Red on White</t>
  </si>
  <si>
    <t>MK531</t>
  </si>
  <si>
    <t>Black on Blue</t>
  </si>
  <si>
    <t>MK TAPES - NON-LAMINATED 8m x 9mm</t>
  </si>
  <si>
    <t>MK221</t>
  </si>
  <si>
    <t>MK621B</t>
  </si>
  <si>
    <t>MK223B</t>
  </si>
  <si>
    <t>MK521</t>
  </si>
  <si>
    <t>PT H110</t>
  </si>
  <si>
    <t>Brother P-Touch H110, handheld 2 line printer, 6-12mm tape. Three Year Carry-in warranty</t>
  </si>
  <si>
    <t>9V ADAPTER</t>
  </si>
  <si>
    <t>9V Adapter</t>
  </si>
  <si>
    <t>PT D210</t>
  </si>
  <si>
    <t>Brother P-Touch D210, handheld 2 line printer, 6-12mm tape. Three Year Carry-in warranty</t>
  </si>
  <si>
    <t>PT P300BT</t>
  </si>
  <si>
    <t>Brother Smartphone Label Machine with Bluetooth Three Year Carry-in warranty</t>
  </si>
  <si>
    <t>PT P700</t>
  </si>
  <si>
    <t>Brother P-Touch P700, Windows &amp; Mac, USB, 6-24mm tape, pc connectable. Three Year Carry-in warranty</t>
  </si>
  <si>
    <t>PT P900W</t>
  </si>
  <si>
    <t>Brother P-Touch P900W, Windows &amp; Mac, USB, 6-36mm tape, pc connectable. Wifi Enabled. Three Year Carry-in warranty</t>
  </si>
  <si>
    <t>PT P950NW</t>
  </si>
  <si>
    <t>Brother P-Touch P950NW, Windows &amp; Mac, USB, 6-36mm tape, pc connectable. Wifi Enabled Three Year Carry-in warranty</t>
  </si>
  <si>
    <t>PT E110VP</t>
  </si>
  <si>
    <t>Brother P-Touch E100VP Handheld printer, 6-12mm Tape,  Three Year Carry-in warranty</t>
  </si>
  <si>
    <t>PT E300VP</t>
  </si>
  <si>
    <t>Brother P-Touch E300VP Handheld printer, 6-18mm Tape, Heat Shrink Application. Three Year Carry-in warranty</t>
  </si>
  <si>
    <t>PT E550WVP</t>
  </si>
  <si>
    <t>Brother P-Touch E550WVP Handheld printer, WiFi enabled, 6-24mm Tape, Heat Shrink Application.  Three Year Carry-in warranty</t>
  </si>
  <si>
    <t>TZ TAPES - LAMINATED 8m x 36mm</t>
  </si>
  <si>
    <t>Black on Clear</t>
  </si>
  <si>
    <t>Black on Red</t>
  </si>
  <si>
    <t>TZ661</t>
  </si>
  <si>
    <t>TZ263</t>
  </si>
  <si>
    <t>TZ TAPES - LAMINATED 8m x 24mm</t>
  </si>
  <si>
    <t>TZ151</t>
  </si>
  <si>
    <t>TZ251</t>
  </si>
  <si>
    <t>TZ451</t>
  </si>
  <si>
    <t>TZ551</t>
  </si>
  <si>
    <t>TZ651</t>
  </si>
  <si>
    <t>TZ751</t>
  </si>
  <si>
    <t>Black on Green</t>
  </si>
  <si>
    <t>TZ252</t>
  </si>
  <si>
    <t>TZ354</t>
  </si>
  <si>
    <t>Gold on Black</t>
  </si>
  <si>
    <t>TZ355</t>
  </si>
  <si>
    <t>White on Black</t>
  </si>
  <si>
    <t>White on Blue</t>
  </si>
  <si>
    <t>TZ TAPES - LAMINATED 8m x 18mm</t>
  </si>
  <si>
    <t>TZ141</t>
  </si>
  <si>
    <t>TZ241</t>
  </si>
  <si>
    <t>TZ441</t>
  </si>
  <si>
    <t>TZ541</t>
  </si>
  <si>
    <t>TZ641</t>
  </si>
  <si>
    <t>TZ741</t>
  </si>
  <si>
    <t>TZ242</t>
  </si>
  <si>
    <t>TZ243</t>
  </si>
  <si>
    <t>TZ344</t>
  </si>
  <si>
    <t>TZ345</t>
  </si>
  <si>
    <t>TZ TAPES - LAMINATED 8m x 12mm</t>
  </si>
  <si>
    <t>TZ131</t>
  </si>
  <si>
    <t>TZ231</t>
  </si>
  <si>
    <t>TZ431</t>
  </si>
  <si>
    <t>TZ631</t>
  </si>
  <si>
    <t>TZ731</t>
  </si>
  <si>
    <t>TZ232</t>
  </si>
  <si>
    <t>TZ233</t>
  </si>
  <si>
    <t>TZ334</t>
  </si>
  <si>
    <t>TZ135</t>
  </si>
  <si>
    <t>White on Clear</t>
  </si>
  <si>
    <t>TZ335</t>
  </si>
  <si>
    <t>TZ435</t>
  </si>
  <si>
    <t>White on Red</t>
  </si>
  <si>
    <t>TZ535</t>
  </si>
  <si>
    <t>TZFA3</t>
  </si>
  <si>
    <t>Brother 12MM  Fabric Tape 3M</t>
  </si>
  <si>
    <t>TZ TAPES - LAMINATED 8m x 9mm</t>
  </si>
  <si>
    <t>TZ121</t>
  </si>
  <si>
    <t>TZ221</t>
  </si>
  <si>
    <t>TZ521</t>
  </si>
  <si>
    <t>TZ621</t>
  </si>
  <si>
    <t>TZ721</t>
  </si>
  <si>
    <t>TZ222</t>
  </si>
  <si>
    <t>TZ223</t>
  </si>
  <si>
    <t>TZ325</t>
  </si>
  <si>
    <t>TZ TAPES - LAMINATED 8m x 6mm</t>
  </si>
  <si>
    <t>TZ111</t>
  </si>
  <si>
    <t>TZ211</t>
  </si>
  <si>
    <t>TZ TAPES - LAMINATED FLUORESCENT TAPES 5m</t>
  </si>
  <si>
    <t>TZC51</t>
  </si>
  <si>
    <t>Black on Yellow 24mm</t>
  </si>
  <si>
    <t>TZC31</t>
  </si>
  <si>
    <t>Black on Yellow 12mm</t>
  </si>
  <si>
    <t>TZB31</t>
  </si>
  <si>
    <t>Black on Orange 12mm</t>
  </si>
  <si>
    <t>SCAN N CUT</t>
  </si>
  <si>
    <t>Scan N Cut</t>
  </si>
  <si>
    <t>ScanNCut SDX1200</t>
  </si>
  <si>
    <t>Brother Scan N Cut Home &amp; Hobby Cutting Machine - WiFi enabled</t>
  </si>
  <si>
    <t>Scan N Cut Accessories</t>
  </si>
  <si>
    <t>BROTHER CAMATS24</t>
  </si>
  <si>
    <t>BROTHER CAMATS24 - Scanning Mat 12" x 24"                                                                                                                     (NEW)</t>
  </si>
  <si>
    <t>BROTHER CAMATLOW12</t>
  </si>
  <si>
    <t>BROTHER CAMATLOW12 - Low Tack Mat 12"            (NEW)</t>
  </si>
  <si>
    <t>BROTHER CAMATSTD24</t>
  </si>
  <si>
    <t>BROTHER CAMATSTD24 - Standard Mat 24"              (NEW)</t>
  </si>
  <si>
    <t>BROTHER CAUNIPHL1</t>
  </si>
  <si>
    <t>BROTHER CAUNIPHL1 - Universal Pen Holder</t>
  </si>
  <si>
    <t>BROTHER CASPHK1</t>
  </si>
  <si>
    <t>BROTHER CASPHK1 - Spatula and Hook Set</t>
  </si>
  <si>
    <t>BROTHER CAEBSKIT1</t>
  </si>
  <si>
    <t>BROTHER CAEBSKIT1 - EMBOSSING STARTER KIT; Incl. Embossing Mat, Template Sheet, Scanning Support Sheet, Metal Sheets with Self-adhesive Protective Sheets (1x Silver &amp; 1x Brass), Embossing Tool Holder, Embossing Tools, Activation Code for SNC Canvas, Adjustment Sheet for Region Embossing</t>
  </si>
  <si>
    <t>BROTHER CAEBSSMS1</t>
  </si>
  <si>
    <t>BROTHER CAEBSSMS1 - Embossing Metal Sheet - Silver, incl. 2 x sheets</t>
  </si>
  <si>
    <t>BROTHER CAEBSBMS1</t>
  </si>
  <si>
    <t>BROTHER CAEBSBMS1 - Embossing Metal Sheet - Bronze, incl. 2 x sheets</t>
  </si>
  <si>
    <t>BROTHER CASTCL1</t>
  </si>
  <si>
    <t>BROTHER CASTCL1 - Stencil Sheet - 12" x 24", 1 x Sheet</t>
  </si>
  <si>
    <t>BROTHER CAFTGP1</t>
  </si>
  <si>
    <t>BROTHER CAFTGP1 - Glue Pen Set, 2 glue pens for Foil                    (NEW)</t>
  </si>
  <si>
    <t>BROTHER CAFTSGLD1</t>
  </si>
  <si>
    <t>BROTHER CAFTSGLD1 - Foil Transfer Sheets, 4x 4"x8" sheets, Gold (NEW)</t>
  </si>
  <si>
    <t>BROTHER CAFTSSIL1</t>
  </si>
  <si>
    <t xml:space="preserve">BROTHER CAFTSSIL1 - Foil Transfer Sheets, 4x 4"x8" sheets, Silver   (NEW) </t>
  </si>
  <si>
    <t>Mobile PJ Printers</t>
  </si>
  <si>
    <t>Mobile A4 Direct Thermal printer, USB, 300 x 300dpi</t>
  </si>
  <si>
    <t xml:space="preserve">Mobile A4 Direct Thermal printer, USB, BlueTooth, 203 x 200dpi, </t>
  </si>
  <si>
    <t>PA-AD-600UK</t>
  </si>
  <si>
    <t>PA-BT-002</t>
  </si>
  <si>
    <t>PA-C-411</t>
  </si>
  <si>
    <t>PA-CM500</t>
  </si>
  <si>
    <t>PA-RB-001</t>
  </si>
  <si>
    <t>PA-RC-001</t>
  </si>
  <si>
    <t>PA-RH-600</t>
  </si>
  <si>
    <t>PA-CD-600WR</t>
  </si>
  <si>
    <t>Professional Desktop Label Printers</t>
  </si>
  <si>
    <t>Brother TD-4420DN</t>
  </si>
  <si>
    <t>Direct Thermal; USB; USB Host Capability; Serial RS232C (DB9 Male); 10/100BASE-TX; Bluetooth; 802.11a/b/g/n; 203mm/sec; 203dpi; 104.1mm; Standard: Continuous, Tear Off Optional: Peeler, Cutter</t>
  </si>
  <si>
    <t>PA-LP-001</t>
  </si>
  <si>
    <t>Label Peeler for TD-4420DN; TD-4550DNWB (PA-LP-002)</t>
  </si>
  <si>
    <t>PA-CU-001</t>
  </si>
  <si>
    <t>Cutter for TD-4420DN; TD-4550DNWB</t>
  </si>
  <si>
    <t>PA-HU2-001</t>
  </si>
  <si>
    <t>Thermal Print Head (203dpi) for TD-4420DN</t>
  </si>
  <si>
    <t>PA-PR2-001</t>
  </si>
  <si>
    <t>Platen Roller (203dpi) for TD-4420DN</t>
  </si>
  <si>
    <t>Brother TD-4550DNWB</t>
  </si>
  <si>
    <t>Direct Thermal; USB; USB Host Capability; Serial RS232C (DB9 Male); 10/100BASE-TX; Bluetooth; 802.11a/b/g/n; 152mm/sec; 300dpi; 108.4mm; Standard: Continuous, Tear Off Optional: Peeler, Cutter; MFI Support; Air Print</t>
  </si>
  <si>
    <t>PA-HU3-001</t>
  </si>
  <si>
    <t>Thermal Print Head (300dpi) for TD-4550DNWB</t>
  </si>
  <si>
    <t>PA-PR3-001</t>
  </si>
  <si>
    <t>Platen Roller for TD-4550DNWB</t>
  </si>
  <si>
    <t>Specialised Printers</t>
  </si>
  <si>
    <t>Periodic printer parts are consumables that need to be replaced after a specific lifespan.  These periodic parts do not fall under warranty and are chargeable parts.  For pricing and availability, please mail parts@mustek.co.za</t>
  </si>
  <si>
    <t>Printer Model</t>
  </si>
  <si>
    <t>Part Number</t>
  </si>
  <si>
    <t>Description</t>
  </si>
  <si>
    <t>Duty Cycle</t>
  </si>
  <si>
    <t>D001R9001</t>
  </si>
  <si>
    <t>ADF SEPARATION HOLDER ASSY</t>
  </si>
  <si>
    <t>Up to 50,000 pages</t>
  </si>
  <si>
    <t>parts@mustek.co.za</t>
  </si>
  <si>
    <t>D00227001</t>
  </si>
  <si>
    <t>DOCUMENT SEPARATE ROLLER ASSY</t>
  </si>
  <si>
    <t>D016TF002</t>
  </si>
  <si>
    <t>DOCUMENT SCANNER UNIT(SP)2</t>
  </si>
  <si>
    <t>D00V9T001</t>
  </si>
  <si>
    <t>FUSER UNIT</t>
  </si>
  <si>
    <t>Up to 200,000 pages</t>
  </si>
  <si>
    <t>D002ZG001</t>
  </si>
  <si>
    <t>LASER UNIT</t>
  </si>
  <si>
    <t>D008GE001</t>
  </si>
  <si>
    <t>PAPER FEEDING KIT 1/2/3/4/5</t>
  </si>
  <si>
    <t>D008GD001</t>
  </si>
  <si>
    <t>PAPER FEEDING KIT MP</t>
  </si>
  <si>
    <t>HLL5700DN 
HLL5900DN</t>
  </si>
  <si>
    <t>D00394001</t>
  </si>
  <si>
    <t>DOCUMENT SEPARATE ROLLER ASSY MFCL5700</t>
  </si>
  <si>
    <t>D0016R001</t>
  </si>
  <si>
    <t>DOCUMENT SEPARATE ROLLER ASSY MFC-L5900</t>
  </si>
  <si>
    <t>D016TB001</t>
  </si>
  <si>
    <t>DOCUMENT SCANNER UNIT(SP)2 MFC-L5700DN</t>
  </si>
  <si>
    <t>D016TF001</t>
  </si>
  <si>
    <t>DOCUMENT SCANNER UNIT(SP)2 MFC-L5900DW</t>
  </si>
  <si>
    <t>D00V9P001</t>
  </si>
  <si>
    <t>D002ZC001</t>
  </si>
  <si>
    <t>MFCL2740DW 
MFCL2700DW</t>
  </si>
  <si>
    <t>LX9751001</t>
  </si>
  <si>
    <t>ADF SEPARATION PAD HOLDER ASSY</t>
  </si>
  <si>
    <t>LX9297001</t>
  </si>
  <si>
    <t>D01MWT001</t>
  </si>
  <si>
    <t>DOCUMENT SCANNER UNIT (SP) MFC-L2700DW</t>
  </si>
  <si>
    <t>Up to 50,000 pages or 5 years</t>
  </si>
  <si>
    <t>D01MXM002</t>
  </si>
  <si>
    <t>DOCUMENT SCANNER UNIT (SP) MFC-L2740DW</t>
  </si>
  <si>
    <t>LJB858001</t>
  </si>
  <si>
    <t>LY9282001</t>
  </si>
  <si>
    <t>LJB319001</t>
  </si>
  <si>
    <t>PAPER FEEDING KIT SP</t>
  </si>
  <si>
    <t>LES978001</t>
  </si>
  <si>
    <t>DOCUMENT SCANNER UNIT(SP)</t>
  </si>
  <si>
    <t>LJA486001</t>
  </si>
  <si>
    <t>FUSER UNIT 230V</t>
  </si>
  <si>
    <t>LJA440001</t>
  </si>
  <si>
    <t>MFCL9570CDW 
MFCL8690CDW</t>
  </si>
  <si>
    <t>DOCUMENT SEPARATE ROLLER ASSY MFC-L8690CDW</t>
  </si>
  <si>
    <t>DOCUMENT SEPARATE ROLLER ASSY MFC-L9570CDW</t>
  </si>
  <si>
    <t>D00HUP001</t>
  </si>
  <si>
    <t>DOCUMENT SCANNER UNIT(SP) MFC-L8690CDW</t>
  </si>
  <si>
    <t>D00HUR002</t>
  </si>
  <si>
    <t>DOCUMENT SCANNER UNIT(SP) MFC-L9570CDW</t>
  </si>
  <si>
    <t>FUSER UNIT 230V G(SP)</t>
  </si>
  <si>
    <t>Up to 100,000 pages</t>
  </si>
  <si>
    <t>LASER UNIT(SP) MFC-L8690CDW</t>
  </si>
  <si>
    <t>D009ML001</t>
  </si>
  <si>
    <t>LASER UNIT(SP) MFC-L9570CDW</t>
  </si>
  <si>
    <t>D00LF5001</t>
  </si>
  <si>
    <t>PAPER FEEDING KIT 1</t>
  </si>
  <si>
    <t>LU4979001</t>
  </si>
  <si>
    <t>HLL8360CDN</t>
  </si>
  <si>
    <t>LASER UNIT (SP)</t>
  </si>
  <si>
    <t>MFCL3750CDW 
DCPL3551CDW</t>
  </si>
  <si>
    <t>D008V0001</t>
  </si>
  <si>
    <t>D008UZ001</t>
  </si>
  <si>
    <t>DOCUMENT SEPARATION ROLLER</t>
  </si>
  <si>
    <t>D0115J001</t>
  </si>
  <si>
    <t>DOCUMENT SCANNER SX B001 SP MFC-L3750CDW</t>
  </si>
  <si>
    <t>D017GC002</t>
  </si>
  <si>
    <t>DOCUMENT SCANNER SX A002 SP2 DCP-L3551CDW</t>
  </si>
  <si>
    <t>D010R1001</t>
  </si>
  <si>
    <t>FUSER UNIT B 230S (SP) DCP-L3551CDW</t>
  </si>
  <si>
    <t>D010R4001</t>
  </si>
  <si>
    <t>FUSER UNIT B 230T (SP) MFC-L3750CDW</t>
  </si>
  <si>
    <t>D011XU001</t>
  </si>
  <si>
    <t>4 x LED ASSY SP</t>
  </si>
  <si>
    <t>D011XY001</t>
  </si>
  <si>
    <t>D011XZ001</t>
  </si>
  <si>
    <t>HLL3210CDW</t>
  </si>
  <si>
    <t>FUSER UNIT B 230S (SP) HL-L3210CW</t>
  </si>
  <si>
    <t>PAER FEEDING KIT MP</t>
  </si>
  <si>
    <t>MFCJ3930DW
MFCJ3530DW</t>
  </si>
  <si>
    <t>D00DW5001</t>
  </si>
  <si>
    <t>D00G4H001</t>
  </si>
  <si>
    <t>DOCUMENT SCANNER UNIT SP MFC-J3530DW</t>
  </si>
  <si>
    <t>D00G4J001</t>
  </si>
  <si>
    <t>DOCUMENT SCANNER UNIT SP MFC-J3930DW</t>
  </si>
  <si>
    <t>D004L8001</t>
  </si>
  <si>
    <t>T1 PAPER PULL-IN ROLLER R</t>
  </si>
  <si>
    <t>D002DT001</t>
  </si>
  <si>
    <t>T1 PAPER PULL-IN ROLLER L</t>
  </si>
  <si>
    <t>MFCJ2330DW</t>
  </si>
  <si>
    <t>D00HU8001</t>
  </si>
  <si>
    <t>DOCUMENT SCANNER UNIT SP</t>
  </si>
  <si>
    <t xml:space="preserve">DCP-T220 
DCP-T420W 
DCP-T520W 
DCP-T310 
DCP-T510W </t>
  </si>
  <si>
    <t>D01M7A001</t>
  </si>
  <si>
    <t>CIS UNIT DCP-T220/T420W</t>
  </si>
  <si>
    <t>Up to 30,000 pages</t>
  </si>
  <si>
    <t>D01V9K001</t>
  </si>
  <si>
    <t>DOCUMENT SCANNER UNIT SP DCP-T520W</t>
  </si>
  <si>
    <t>D00PYK001</t>
  </si>
  <si>
    <t>2x PAPER PULL-IN ROLLER</t>
  </si>
  <si>
    <t>30,000 pages</t>
  </si>
  <si>
    <t>DCP-T720DW 
DCP-T820DW 
MFC-T920DW 
DCP-T710W 
MFC-T910DW</t>
  </si>
  <si>
    <t>LEU204001</t>
  </si>
  <si>
    <t>D01V9L001</t>
  </si>
  <si>
    <t>1 DOCUMENT SCANNER UNIT SP DCP-T720DW</t>
  </si>
  <si>
    <t>D01V9M001</t>
  </si>
  <si>
    <t>1 DOCUMENT SCANNER UNIT SP DCP-T820DW / MFC-T920</t>
  </si>
  <si>
    <t>50,000 pages</t>
  </si>
  <si>
    <t>Please insert the model number of your PRINTER</t>
  </si>
  <si>
    <r>
      <t xml:space="preserve">TIP: If your model is </t>
    </r>
    <r>
      <rPr>
        <b/>
        <i/>
        <sz val="10"/>
        <color theme="1"/>
        <rFont val="Arial"/>
        <family val="2"/>
      </rPr>
      <t>MFC-L6900DW</t>
    </r>
    <r>
      <rPr>
        <i/>
        <sz val="10"/>
        <color theme="1"/>
        <rFont val="Arial"/>
        <family val="2"/>
      </rPr>
      <t xml:space="preserve"> then just type the model name after the MFC = </t>
    </r>
    <r>
      <rPr>
        <b/>
        <i/>
        <sz val="10"/>
        <color theme="1"/>
        <rFont val="Arial"/>
        <family val="2"/>
      </rPr>
      <t>L6900</t>
    </r>
  </si>
  <si>
    <t>My model is:</t>
  </si>
  <si>
    <t>Consumable is:</t>
  </si>
  <si>
    <t>Yield in pages is:</t>
  </si>
  <si>
    <t>The above mentioned yields are based on ISO standard yields</t>
  </si>
  <si>
    <t>The above printer was made in:</t>
  </si>
  <si>
    <t>Current replacement model is:</t>
  </si>
  <si>
    <t xml:space="preserve">Please visit our website  </t>
  </si>
  <si>
    <t>Brother Support Center -  South Africa</t>
  </si>
  <si>
    <t>for full specifications.</t>
  </si>
  <si>
    <t>E &amp; OE</t>
  </si>
  <si>
    <t>Please insert the model number of your CONSUMABLE</t>
  </si>
  <si>
    <r>
      <t xml:space="preserve">TIP:  If your consumable is a </t>
    </r>
    <r>
      <rPr>
        <b/>
        <i/>
        <sz val="10"/>
        <color theme="1"/>
        <rFont val="Arial"/>
        <family val="2"/>
      </rPr>
      <t>TN-155BK</t>
    </r>
    <r>
      <rPr>
        <i/>
        <sz val="10"/>
        <color theme="1"/>
        <rFont val="Arial"/>
        <family val="2"/>
      </rPr>
      <t xml:space="preserve">then just type in </t>
    </r>
    <r>
      <rPr>
        <b/>
        <i/>
        <sz val="10"/>
        <color theme="1"/>
        <rFont val="Arial"/>
        <family val="2"/>
      </rPr>
      <t>TN155BK</t>
    </r>
    <r>
      <rPr>
        <i/>
        <sz val="10"/>
        <color theme="1"/>
        <rFont val="Arial"/>
        <family val="2"/>
      </rPr>
      <t xml:space="preserve"> (one word)</t>
    </r>
  </si>
  <si>
    <t>My consumable is:</t>
  </si>
  <si>
    <t>Consumable is for:</t>
  </si>
  <si>
    <t>Yield as per ISO standard is:</t>
  </si>
  <si>
    <t>The above printers  were made in:</t>
  </si>
  <si>
    <t>MFC-J3940DW</t>
  </si>
  <si>
    <t>LC472XLBK</t>
  </si>
  <si>
    <t>Black Ink Cartridge for MFC-J3540DW; MFC-J3940DW; MFC-J2340DW</t>
  </si>
  <si>
    <t>LC472XLC</t>
  </si>
  <si>
    <t>Cyan Ink Cartridge for MFC-J3540DW; MFC-J3940DW; MFC-J2340DW</t>
  </si>
  <si>
    <t>LC472XLM</t>
  </si>
  <si>
    <t>Magenta Ink Cartridge for MFC-J3540DW; MFC-J3940DW; MFC-J2340DW</t>
  </si>
  <si>
    <t>LC472XLY</t>
  </si>
  <si>
    <t>Yellow Ink Cartridge for MFC-J3540DW; MFC-J3940DW; MFC-J2340DW</t>
  </si>
  <si>
    <t>MFC-J3540DW</t>
  </si>
  <si>
    <t>MFC-J2340DW</t>
  </si>
  <si>
    <t>Full A3/A4 Duplex Print, A3/A4 Simplex Copy, Scan, Fax 35/32ppm, Borderless Printing, 6.8cm Touch Screen, 33.6bps, Wired &amp; Wireless Network, 256MB, Single 250 Sheet Paper Tray, 50 Sheet ADF. 350 Page each Inbox Inks Included CMYK. USB Cable Included, Five Year Onsite Warranty</t>
  </si>
  <si>
    <t>A3/A4 Print Only, A4 Duplex print only, A4 Copy, Scan, Fax 35/32ppm,  Borderless Printing, 6.8cm Touch Screen, 14.4bps, Wired &amp; Wireless Network, 256MB, Single 250 Sheet Paper Tray, 50 Sheet ADF. 350 Page each Inbox Inks Included CMYK. USB Cable Included, Five Year Onsite Warranty</t>
  </si>
  <si>
    <t>Full A3/A4 duplex Print, Copy, Scan, Fax, 35/32ppm,  Borderless Printing, 8,8cm Touch Screen. 33.6bps, 256MB, Wired &amp; Wireless Network, USB Cable Included, NFC, 2x 250 Sheet Paper trays, 50 Sheet ADF, 100 Sheet Multi-Purpose Tray. 350 Pages each Inbox Inks Included CMYK. Five Year Onsite Warranty</t>
  </si>
  <si>
    <t>LC3719XLBK</t>
  </si>
  <si>
    <t>LC3719XLC</t>
  </si>
  <si>
    <t>LC3719XLM</t>
  </si>
  <si>
    <t>LC3719XLY</t>
  </si>
  <si>
    <t>High Yield Black Cartridge for MFCJ3530; MFCJ3930; MFCJ2330DW; MFCJ2730DW</t>
  </si>
  <si>
    <t>High Yield Cyan Cartridge for MFCJ3530; MFCJ3930; MFCJ2330DW; MFCJ2730DW</t>
  </si>
  <si>
    <t>High Yield Magenta Cartridge for MFCJ3530; MFCJ3930; MFCJ2330DW; MFCJ2730DW</t>
  </si>
  <si>
    <t>High Yield Yellow Cartridge for MFCJ3530; MFCJ3930; MFCJ2330DW; MFCJ2730DW</t>
  </si>
  <si>
    <t>BU-330CL</t>
  </si>
  <si>
    <t>DCP-L2540DW</t>
  </si>
  <si>
    <t>A4, 3-in-One, 30ppm Mono, Duplex Print, 250 Sheet Paper Tray, 35 Sheet ADF, 32MB, Wired &amp; Wireless Network.  USB Cable Included.  2,6K Page Inbox Toner.  Five Year Onsite Warranty</t>
  </si>
  <si>
    <t>PT D610BT</t>
  </si>
  <si>
    <t>Brother P-Touch D610, Desktop/Mobile Printer; USB&amp;Bluetooth;QWERTY keyboard, colour LCD, 7 lines of print; 6-24mm tape Three Year Carry-in warranty</t>
  </si>
  <si>
    <t>PJ-823</t>
  </si>
  <si>
    <t>What’s in the Box: PJ-823, Blank battery enclosure, Quick Setup Guide, USB Type C cable, Product Safety Guide, Head cleaning sheet  (**AC and/or Battery not included.  AC is required)</t>
  </si>
  <si>
    <t>PJ-863</t>
  </si>
  <si>
    <t>What’s in the Box: PJ-863, Blank battery enclosure, Quick Setup Guide, USB Type C cable, Product Safety Guide, Head cleaning sheet  (**AC and/or Battery not included.  AC is required)</t>
  </si>
  <si>
    <t>PA-PG-003</t>
  </si>
  <si>
    <t>PA-PG-004</t>
  </si>
  <si>
    <t>PA-CD-600CG</t>
  </si>
  <si>
    <t>AC ADAPTER</t>
  </si>
  <si>
    <t>PAPER GUIDE FOR PJ-863</t>
  </si>
  <si>
    <t>PAPER GUIDE FOR PJ-823</t>
  </si>
  <si>
    <t>BATTERY</t>
  </si>
  <si>
    <t>CAR MOUNT</t>
  </si>
  <si>
    <t>PA-CD-600WR (permanently wired)</t>
  </si>
  <si>
    <t>CAR ADAPTER (cigarette socket)</t>
  </si>
  <si>
    <t>PAPER ROLL HOLDER</t>
  </si>
  <si>
    <t>PROTECTIVE COVER</t>
  </si>
  <si>
    <t>ROLL PRINTER CASE</t>
  </si>
  <si>
    <t>A4 cut sheet paper - 20 year archive life (100 sheets)</t>
  </si>
  <si>
    <t>Order on request only.  Irrevocable order.</t>
  </si>
  <si>
    <t>Accessories (order on request only, irrevocable order)</t>
  </si>
  <si>
    <t>POR</t>
  </si>
  <si>
    <t>DR-361CL</t>
  </si>
  <si>
    <t>HiLo Surge Protector Kit</t>
  </si>
  <si>
    <t>Load protector and Surge Protector</t>
  </si>
  <si>
    <t>DR-851CL</t>
  </si>
  <si>
    <t>TN-871XXLBK</t>
  </si>
  <si>
    <t>TN-871XXLC</t>
  </si>
  <si>
    <t>TN-871XXLM</t>
  </si>
  <si>
    <t>TN-871XXLY</t>
  </si>
  <si>
    <t>Drum unit for HL-L9430CDN; MFC-L9630CDN</t>
  </si>
  <si>
    <t>High Yield Black Toner Cartridge for HL-L9430CDN; MFC-L9630CDN</t>
  </si>
  <si>
    <t>High Yield Cyan Toner Cartridge for HL-L9430CDN; MFC-L9630CDN</t>
  </si>
  <si>
    <t>High Yield Magenta Toner Cartridge for HL-L9430CDN; MFC-L9630CDN</t>
  </si>
  <si>
    <t>High Yield Yellow Toner Cartridge for HL-L9430CDN; MFC-L9630CDN</t>
  </si>
  <si>
    <t>Belt Unit</t>
  </si>
  <si>
    <t>Waste Toner</t>
  </si>
  <si>
    <t>100 000 PGS</t>
  </si>
  <si>
    <t>150 000 PGS</t>
  </si>
  <si>
    <t>12 000 PGS</t>
  </si>
  <si>
    <t>TC-4100</t>
  </si>
  <si>
    <t>NC-9000w</t>
  </si>
  <si>
    <t>DR-2305</t>
  </si>
  <si>
    <t>helpdesk@mustek.co.za</t>
  </si>
  <si>
    <t>DCP-L5510DW</t>
  </si>
  <si>
    <t xml:space="preserve">Recommended Monthly Print Volume Up to 5,000 pages </t>
  </si>
  <si>
    <t>DR-3607</t>
  </si>
  <si>
    <t>TN-3607</t>
  </si>
  <si>
    <t>TN-3607XXL</t>
  </si>
  <si>
    <t>MFC-L5710DW</t>
  </si>
  <si>
    <t>DR-261CL</t>
  </si>
  <si>
    <t>DR-461CL</t>
  </si>
  <si>
    <t>TN-469M</t>
  </si>
  <si>
    <t>DR-1000</t>
  </si>
  <si>
    <t>TN-1000</t>
  </si>
  <si>
    <t>MFC-L6910DN</t>
  </si>
  <si>
    <t xml:space="preserve">Recommended Monthly Print Volume Up to 16, 000 pages </t>
  </si>
  <si>
    <t>NC-9110W</t>
  </si>
  <si>
    <t>Optional wireless network interface</t>
  </si>
  <si>
    <t>TN-3617XL</t>
  </si>
  <si>
    <t>A4, All-in-One, 50ppm Mono, Duplex Print, Copy, Scan. 520 Sheet Paper Tray, 80 Sheet ADF, 2GB. 17.8cm Touch Screen, 33.6Kbps FAX, Colour Scanner, Wired (Gigabit Ethernet) network, NFC. USB Cable Included. 25K Page Inbox Toner. Five Year Onsite Warranty</t>
  </si>
  <si>
    <t>A4, 3-in-One, 48ppm Mono Duplex Print, 250 Sheet Paper Tray, 50 Sheet ADF, 1GB, 8.9cm Colour Touch Screen,  Colour Scanner, Wired (Gibabit Ethernet) and Wireless Network. USB Cable Included. 6K Page Inbox Toner. Five Year Onsite Warranty</t>
  </si>
  <si>
    <t>A4, All-in-One, 48ppm Mono Full Auto Duplex, 250 Sheet Paper Tray, 50 Sheet ADF, 1GB, 8.9cm Coulour Touch Screen, 33.6Kbps FAX, Colour Scanner, Wired (Gigabit Ethernet) &amp; Wireless Network. USB Cable Included. 6K Page Inbox Toner. Five Year Onsite Warranty</t>
  </si>
  <si>
    <t>HL-L3280CDW</t>
  </si>
  <si>
    <t xml:space="preserve">Recommended Monthly Print Volume Up to 3,000 pages </t>
  </si>
  <si>
    <t>TN-279BK</t>
  </si>
  <si>
    <t>TN-279C</t>
  </si>
  <si>
    <t>TN-279M</t>
  </si>
  <si>
    <t>TN-279Y</t>
  </si>
  <si>
    <t>1 500 PGS</t>
  </si>
  <si>
    <t>1 200 PGS</t>
  </si>
  <si>
    <t>TN-279XLBK</t>
  </si>
  <si>
    <t>TN-279XLC</t>
  </si>
  <si>
    <t>TN-279XLM</t>
  </si>
  <si>
    <t>TN-279XLY</t>
  </si>
  <si>
    <t>DR-279CL</t>
  </si>
  <si>
    <t>20 000 PGS</t>
  </si>
  <si>
    <t>WT-229CL</t>
  </si>
  <si>
    <t>BU-229CL</t>
  </si>
  <si>
    <t>BU-800CL</t>
  </si>
  <si>
    <t>WT-800CL</t>
  </si>
  <si>
    <t>TN-469BK</t>
  </si>
  <si>
    <t>MFC-L3760CDW</t>
  </si>
  <si>
    <t>A4, All-in-One, 26ppm Duplex Print, 250 Sheet Paper Tray, 50 Sheet ADF, 512MB, 8.8cm Customisable Touch Screen, Wired &amp; Wireless Network. USB Cable Included, 1K Pages each Inbox Toners CMYK. Five Year Onsite Warranty</t>
  </si>
  <si>
    <t>Drum unit for HLL5200DW; HLL6400DW; MFCL5700DN; MFCL5900DW; MFCL6900DW</t>
  </si>
  <si>
    <t>A4, 26ppm Mono &amp; Colour Duplex print, 6.8cm Touch screen, 250 Sheet Paper Tray 256MB, 2400x600dpi,  Wired and Wireless network.  Includes USB Cable, 1K pages each Inbox Toners CMYK. Five Year Onsite Warranty</t>
  </si>
  <si>
    <t>HL-L6410DN</t>
  </si>
  <si>
    <t xml:space="preserve">D00V9T001 </t>
  </si>
  <si>
    <t>Up to 200 000 pages</t>
  </si>
  <si>
    <t xml:space="preserve">D02M27001 </t>
  </si>
  <si>
    <t xml:space="preserve">D001R9001 </t>
  </si>
  <si>
    <t xml:space="preserve">D02M2G001 </t>
  </si>
  <si>
    <t xml:space="preserve">D008GE001 </t>
  </si>
  <si>
    <t xml:space="preserve">D02M3Y004 </t>
  </si>
  <si>
    <t>Up to 50 000 pages</t>
  </si>
  <si>
    <t xml:space="preserve">DOCUMENT SCANNER UNIT LGL FS SP </t>
  </si>
  <si>
    <t xml:space="preserve">PF KIT SP                                  </t>
  </si>
  <si>
    <t xml:space="preserve">PF KIT MP SP                        </t>
  </si>
  <si>
    <t>Up to 100 000 pages</t>
  </si>
  <si>
    <t xml:space="preserve">D00227001 </t>
  </si>
  <si>
    <t xml:space="preserve">DOCUMENT SEPARATE ROLLER ASSY </t>
  </si>
  <si>
    <t>HL-L6210DW</t>
  </si>
  <si>
    <t>A4, 50ppm Mono, Duplex, 520 sheet paper tray, 16 characters 1 Line LCD, 1GB, Wired (Gigabit Ethernet), Wireless, USB Cable inluded, 6K Page Inbox Toner. Five Year Onsite Warranty</t>
  </si>
  <si>
    <t xml:space="preserve">Recommended Monthly Print Volume Up to 8,000 pages </t>
  </si>
  <si>
    <t>10 000 PGS</t>
  </si>
  <si>
    <t>11 000 PGS</t>
  </si>
  <si>
    <t>75 000 PGS</t>
  </si>
  <si>
    <t>2 600 PGS</t>
  </si>
  <si>
    <t>8 000 PGS</t>
  </si>
  <si>
    <t>75,000 PGS</t>
  </si>
  <si>
    <t>MFC-L8390CDW</t>
  </si>
  <si>
    <t>A4, All-in-One, 30ppm Duplex Print, 250 Sheet Paper Tray, 50 Sheet ADF, 512MB, 8.8cm Colour Touch LCD, Wired &amp; Wireless Network. USB Cable Included, 1K Pages each Inbox Toners CMYK. Five Year Onsite Warranty</t>
  </si>
  <si>
    <t>TN-279XXLBK</t>
  </si>
  <si>
    <t>4 500 PGS</t>
  </si>
  <si>
    <t>TN-279XXLC</t>
  </si>
  <si>
    <t>TN-279XXLM</t>
  </si>
  <si>
    <t>TN-279XXLY</t>
  </si>
  <si>
    <t>High Yield Black Toner Cartridge for MFC-L8390CDW</t>
  </si>
  <si>
    <t>High Yield Cyan Toner Cartridge for MFC-L8390CDW</t>
  </si>
  <si>
    <t>High Yield Magenta Toner Cartridge for MFC-L8390CDW</t>
  </si>
  <si>
    <t>High Yield Yellow Toner Cartridge for MFC-L8390CDW</t>
  </si>
  <si>
    <t>30 000 PGS</t>
  </si>
  <si>
    <t>2600 PGS</t>
  </si>
  <si>
    <t>700 PGS</t>
  </si>
  <si>
    <t xml:space="preserve">Recommended Monthly Print Volume Up to 2,500 pages </t>
  </si>
  <si>
    <t>Current printer replacement model is:</t>
  </si>
  <si>
    <t>OR MFC model</t>
  </si>
  <si>
    <t>TN-3467</t>
  </si>
  <si>
    <t>High Yield Black Toner Cartridge for HLL5200DW; HLL6400DW; MFCL5700DN; MFCL5900DW; MFCL6900DW</t>
  </si>
  <si>
    <t>TN-3487</t>
  </si>
  <si>
    <t>Super High Yield Black Toner Cartridge for HLL6400DW; MFCL6900DW</t>
  </si>
  <si>
    <t>TN-277BK</t>
  </si>
  <si>
    <t>TN-277C</t>
  </si>
  <si>
    <t>TN-277M</t>
  </si>
  <si>
    <t>TN-277Y</t>
  </si>
  <si>
    <t>Black Toner Cartridge for HLL3210CW; DCPL3551CDW; MFCL3750CDW</t>
  </si>
  <si>
    <t>Cyan Toner Cartridge for HLL3210CW;  DCPL3551CDW;  MFCL3750CDW</t>
  </si>
  <si>
    <t>Magenta Toner Cartridge for HLL3210CW;  DCPL3551CDW;  MFCL3750CDW</t>
  </si>
  <si>
    <t>Yellow Toner Cartridge for HLL3210CW;  DCPL3551CDW;  MFCL3750CDW</t>
  </si>
  <si>
    <t>HL-L5210DW</t>
  </si>
  <si>
    <t>A4, 48ppm Mono, Duplex, 250 sheet paper tray,  512MB, Wired &amp; Wireless Network USB Cable Included. 6K Page Inbox Toner. Five Year Onsite Warranty</t>
  </si>
  <si>
    <t>Tn-3607XXL</t>
  </si>
  <si>
    <t>TN-3437</t>
  </si>
  <si>
    <t>Standard Yield Black Toner Cartridge for HLL5200DW; HLL6400DW; MFCL5700DN; MFCL5900DW; MFCL6900DW</t>
  </si>
  <si>
    <t>DR-273CL</t>
  </si>
  <si>
    <t>Complete Drum set for HLL3210CW; DCPL3551CDW; MFCL3750CDW</t>
  </si>
  <si>
    <t>18 000 PGS</t>
  </si>
  <si>
    <t>BU223CL</t>
  </si>
  <si>
    <t>Belt unit for HLL3210CW;  DCPL3551CDW;  MFCL3750CDW</t>
  </si>
  <si>
    <t>A4, 50ppm Mono, Duplex, 520 sheet paper tray, 8.9cm Colour LCD touch screen, 1GB, Wired (Gigabit Ethernet), USB Cable included, 25K Page Inbox Toner.  Five Year Onsite Warranty</t>
  </si>
  <si>
    <t>WT223CL</t>
  </si>
  <si>
    <t>Waste Toner Box for HLL3210CW;  DCPL3551CDW;  MFCL3750CDW</t>
  </si>
  <si>
    <t>l6900</t>
  </si>
  <si>
    <t>tn3290</t>
  </si>
  <si>
    <t>Note: If  appears, this means you either put in the wrong model number or the model does not exist</t>
  </si>
  <si>
    <t>DR-3405</t>
  </si>
  <si>
    <t>TN-2355</t>
  </si>
  <si>
    <t>WI-Fi Module for HL-L9430CDN &amp; MFC-L9630CDN</t>
  </si>
  <si>
    <t xml:space="preserve">D02VVY001 </t>
  </si>
  <si>
    <t>MFC-L2885DW</t>
  </si>
  <si>
    <t>A4, All-in-One, 34/16ppm Mono, Duplex Print, 250 Sheet Paper Tray, 50 Sheet ADF, 256MB, Wired &amp; Wireless Network. USB Cable Included. 1,6K Page Inbox Toner. Five Year Onsite Warranty</t>
  </si>
  <si>
    <t>DR-2500</t>
  </si>
  <si>
    <t>5 000 PGS</t>
  </si>
  <si>
    <t>TN-2500</t>
  </si>
  <si>
    <t>TN-2500XL</t>
  </si>
  <si>
    <t xml:space="preserve">High yield cyan toner for HL-4050CDN / 4040CN / MFC9840CDW / 9440CN / 9450CDN  / DCP9045CDN  </t>
  </si>
  <si>
    <t xml:space="preserve">High yield yellow toner for HL-4050CDN / 4040CN / MFC9840CDW / 9440CN / 9450CDN  / DCP9045CDN   </t>
  </si>
  <si>
    <t>TN-2500XXL</t>
  </si>
  <si>
    <t>MFC-T930DW</t>
  </si>
  <si>
    <t>BTD100BK</t>
  </si>
  <si>
    <t>BTD100C</t>
  </si>
  <si>
    <t>BTD100M</t>
  </si>
  <si>
    <t>BTD100Y</t>
  </si>
  <si>
    <t>Brother Black Ink for DCP-T230; DCP-T430W; DCP-T530DW; DCP-T536DW; DCP-T730DW; DCP-T830DW; MFC-T930DW</t>
  </si>
  <si>
    <t>Brother Cyan Ink for DCP-T230; DCP-T430W; DCP-T530DW; DCP-T536DW; DCP-T730DW; DCP-T830DW; MFC-T930DW</t>
  </si>
  <si>
    <t>Brother Magenta Ink for DCP-T230; DCP-T430W; DCP-T530DW; DCP-T536DW; DCP-T730DW; DCP-T830DW; MFC-T930DW</t>
  </si>
  <si>
    <t>Brother Yellow Ink for DCP-T230; DCP-T430W; DCP-T530DW; DCP-T536DW; DCP-T730DW; DCP-T830DW; MFC-T930DW</t>
  </si>
  <si>
    <t>DCP-T830DW</t>
  </si>
  <si>
    <t>DCP-T730DW</t>
  </si>
  <si>
    <t>DCP-T430W</t>
  </si>
  <si>
    <t>A4 17/16.5ipm 4-in-1 Ink Tank Duplex Print, 150 Sheet Paper Tray, 20 Sheet ADF, 80 Sheet Multi-Purpose Tray. 4,5cm Colour LCD Screen. Wired and Wireless Networking, 128MB,  USB Direct Print/Scan (USB Host), Includes USB Cable. 2x 7,5K Page each Black Ink Bottles &amp; 5K Page each CMY Ink Bottles Included. Five year / 50 000 page carry in warranty</t>
  </si>
  <si>
    <t>A4 17/16.5ipm 3-in-1 Ink Tank Duplex Print, 150 Sheet Paper Tray, 20 page ADF, 80 Sheet Multi-Purpose Tray.  20 Character 2 Line display, Wired &amp; Wireless Network, 128MB, USB Cable  Included.  2x 7,5K Page each Black Ink Bottles &amp; 5K Page each CMY Ink Bottles Included. Five year / 50 000 page Carry in Warranty</t>
  </si>
  <si>
    <t>7500 PGS</t>
  </si>
  <si>
    <t>A4 16/15.5ipm 3-in-1 Ink Tank Duplex Print, 150 Sheet Paper Tray, 20 page ADF, 20 Character 2 Line display, Wireless Network, 128MB, USB Cable  Included.  2x 7,5K Page each Black Ink Bottles &amp; 5K Page each CMY Ink Bottles Included. Five year / 50 000 page Carry in Warranty</t>
  </si>
  <si>
    <t>DCP-T530DW</t>
  </si>
  <si>
    <t>A4 16/9ipm 3-in-1 Ink Tank Duplex Print, 150 Sheet Paper Tray, 1 Line LCD display (16 Characters), Wireless Network, 128MB.  USB Cable Included.  1x 7,5K Page Black Ink Bottles &amp; 5K Page each CMY Ink Bottles Included, Five year / 30 000 page Carry in Warranty</t>
  </si>
  <si>
    <t>A4 16/9ppm 3-in-1 Ink Tank, 150 Sheet Paper Tray, Wireless Network, 128MB.  USB Cable Included.  1x 7,5K Page Black Ink Bottle &amp; 5K Page each CMY Ink Bottles Included, Five year / 30 000 page Carry in Warranty</t>
  </si>
  <si>
    <t>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</si>
</sst>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General_)"/>
    <numFmt numFmtId="165" formatCode="_(* #,##0.00_);_(* \(#,##0.00\);_(* &quot;-&quot;??_);_(@_)"/>
    <numFmt numFmtId="166" formatCode="#,##0.00\ ;&quot; -&quot;#,##0.00\ ;&quot; -&quot;#\ ;@\ "/>
    <numFmt numFmtId="167" formatCode="&quot;R&quot;\ #,##0"/>
    <numFmt numFmtId="168" formatCode="&quot;R&quot;#,##0"/>
  </numFmts>
  <fonts count="64"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2"/>
      <name val="Arial"/>
      <family val="2"/>
    </font>
    <font>
      <sz val="28"/>
      <color theme="1"/>
      <name val="Calibri"/>
      <family val="2"/>
      <scheme val="minor"/>
    </font>
    <font>
      <b/>
      <sz val="14"/>
      <color theme="0"/>
      <name val="Arial"/>
      <family val="2"/>
    </font>
    <font>
      <sz val="14"/>
      <name val="Arial"/>
      <family val="2"/>
    </font>
    <font>
      <sz val="10"/>
      <name val="Helv"/>
    </font>
    <font>
      <b/>
      <sz val="14"/>
      <name val="Arial"/>
      <family val="2"/>
    </font>
    <font>
      <b/>
      <i/>
      <sz val="14"/>
      <name val="Arial"/>
      <family val="2"/>
    </font>
    <font>
      <u/>
      <sz val="11"/>
      <color theme="10"/>
      <name val="Calibri"/>
      <family val="2"/>
      <scheme val="minor"/>
    </font>
    <font>
      <u/>
      <sz val="11"/>
      <color theme="0"/>
      <name val="Calibri"/>
      <family val="2"/>
      <scheme val="minor"/>
    </font>
    <font>
      <b/>
      <sz val="10"/>
      <color theme="0"/>
      <name val="Arial"/>
      <family val="2"/>
    </font>
    <font>
      <sz val="14"/>
      <color theme="0"/>
      <name val="Arial"/>
      <family val="2"/>
    </font>
    <font>
      <b/>
      <sz val="14"/>
      <color indexed="9"/>
      <name val="Arial"/>
      <family val="2"/>
    </font>
    <font>
      <sz val="14"/>
      <color indexed="9"/>
      <name val="Arial"/>
      <family val="2"/>
    </font>
    <font>
      <sz val="10"/>
      <color theme="1"/>
      <name val="Calibri"/>
      <family val="2"/>
      <scheme val="minor"/>
    </font>
    <font>
      <b/>
      <u/>
      <sz val="10"/>
      <color theme="0"/>
      <name val="Calibri"/>
      <family val="2"/>
      <scheme val="minor"/>
    </font>
    <font>
      <b/>
      <sz val="10"/>
      <color indexed="10"/>
      <name val="Arial"/>
      <family val="2"/>
    </font>
    <font>
      <sz val="10"/>
      <color theme="0"/>
      <name val="Arial"/>
      <family val="2"/>
    </font>
    <font>
      <sz val="10"/>
      <color rgb="FF00B050"/>
      <name val="Arial"/>
      <family val="2"/>
    </font>
    <font>
      <b/>
      <sz val="10"/>
      <name val="Arial"/>
      <family val="2"/>
    </font>
    <font>
      <sz val="10"/>
      <color indexed="9"/>
      <name val="Arial"/>
      <family val="2"/>
    </font>
    <font>
      <sz val="10"/>
      <color indexed="8"/>
      <name val="Arial"/>
      <family val="2"/>
    </font>
    <font>
      <b/>
      <u/>
      <sz val="14"/>
      <color theme="0"/>
      <name val="Calibri"/>
      <family val="2"/>
      <scheme val="minor"/>
    </font>
    <font>
      <sz val="14"/>
      <color theme="1"/>
      <name val="Calibri"/>
      <family val="2"/>
      <scheme val="minor"/>
    </font>
    <font>
      <sz val="20"/>
      <name val="Arial"/>
      <family val="2"/>
    </font>
    <font>
      <b/>
      <sz val="20"/>
      <color indexed="9"/>
      <name val="Arial"/>
      <family val="2"/>
    </font>
    <font>
      <sz val="20"/>
      <color theme="1"/>
      <name val="Calibri"/>
      <family val="2"/>
      <scheme val="minor"/>
    </font>
    <font>
      <sz val="10"/>
      <color theme="1"/>
      <name val="Arial"/>
      <family val="2"/>
    </font>
    <font>
      <sz val="10"/>
      <color rgb="FF000000"/>
      <name val="Arial"/>
      <family val="2"/>
    </font>
    <font>
      <b/>
      <sz val="20"/>
      <color theme="0"/>
      <name val="Calibri"/>
      <family val="2"/>
      <scheme val="minor"/>
    </font>
    <font>
      <u/>
      <sz val="11"/>
      <name val="Calibri"/>
      <family val="2"/>
      <scheme val="minor"/>
    </font>
    <font>
      <sz val="11"/>
      <name val="Calibri"/>
      <family val="2"/>
      <scheme val="minor"/>
    </font>
    <font>
      <b/>
      <sz val="20"/>
      <color theme="0"/>
      <name val="Arial"/>
      <family val="2"/>
    </font>
    <font>
      <b/>
      <sz val="14"/>
      <color theme="0"/>
      <name val="Calibri"/>
      <family val="2"/>
      <scheme val="minor"/>
    </font>
    <font>
      <b/>
      <sz val="10"/>
      <color indexed="62"/>
      <name val="Arial"/>
      <family val="2"/>
    </font>
    <font>
      <b/>
      <sz val="20"/>
      <color indexed="62"/>
      <name val="Arial"/>
      <family val="2"/>
    </font>
    <font>
      <b/>
      <sz val="14"/>
      <color theme="1"/>
      <name val="Arial"/>
      <family val="2"/>
    </font>
    <font>
      <b/>
      <sz val="12"/>
      <color indexed="62"/>
      <name val="Arial"/>
      <family val="2"/>
    </font>
    <font>
      <sz val="12"/>
      <color indexed="62"/>
      <name val="Arial"/>
      <family val="2"/>
    </font>
    <font>
      <i/>
      <sz val="10"/>
      <color theme="1"/>
      <name val="Arial"/>
      <family val="2"/>
    </font>
    <font>
      <b/>
      <i/>
      <sz val="10"/>
      <color theme="1"/>
      <name val="Arial"/>
      <family val="2"/>
    </font>
    <font>
      <sz val="11"/>
      <color theme="1"/>
      <name val="Arial"/>
      <family val="2"/>
    </font>
    <font>
      <b/>
      <sz val="12"/>
      <color theme="1"/>
      <name val="Arial"/>
      <family val="2"/>
    </font>
    <font>
      <sz val="10"/>
      <color indexed="62"/>
      <name val="Arial"/>
      <family val="2"/>
    </font>
    <font>
      <sz val="20"/>
      <color theme="1"/>
      <name val="Arial"/>
      <family val="2"/>
    </font>
    <font>
      <sz val="8"/>
      <color theme="1"/>
      <name val="Arial"/>
      <family val="2"/>
    </font>
    <font>
      <sz val="20"/>
      <color indexed="62"/>
      <name val="Arial"/>
      <family val="2"/>
    </font>
    <font>
      <sz val="12"/>
      <color theme="1"/>
      <name val="Arial"/>
      <family val="2"/>
    </font>
    <font>
      <sz val="6"/>
      <name val="Arial"/>
      <family val="2"/>
    </font>
    <font>
      <u/>
      <sz val="10"/>
      <color indexed="12"/>
      <name val="Arial"/>
      <family val="2"/>
    </font>
    <font>
      <u/>
      <sz val="12"/>
      <color theme="1"/>
      <name val="Arial"/>
      <family val="2"/>
    </font>
    <font>
      <sz val="8"/>
      <name val="Arial"/>
      <family val="2"/>
    </font>
    <font>
      <b/>
      <sz val="14"/>
      <color indexed="62"/>
      <name val="Arial"/>
      <family val="2"/>
    </font>
    <font>
      <b/>
      <sz val="11"/>
      <color theme="1"/>
      <name val="Arial"/>
      <family val="2"/>
    </font>
    <font>
      <b/>
      <sz val="11"/>
      <name val="Arial"/>
      <family val="2"/>
    </font>
    <font>
      <sz val="14"/>
      <color theme="1"/>
      <name val="Arial"/>
      <family val="2"/>
    </font>
    <font>
      <sz val="10"/>
      <name val="Arial"/>
      <family val="2"/>
    </font>
    <font>
      <sz val="20"/>
      <color indexed="9"/>
      <name val="Arial"/>
      <family val="2"/>
    </font>
    <font>
      <sz val="10"/>
      <name val="Calibri"/>
      <family val="2"/>
      <scheme val="minor"/>
    </font>
    <font>
      <sz val="10"/>
      <name val="Arial"/>
      <family val="2"/>
    </font>
    <font>
      <sz val="10"/>
      <name val="Arial"/>
      <family val="2"/>
    </font>
  </fonts>
  <fills count="13">
    <fill>
      <patternFill patternType="none"/>
    </fill>
    <fill>
      <patternFill patternType="gray125"/>
    </fill>
    <fill>
      <patternFill patternType="solid">
        <fgColor indexed="9"/>
        <bgColor indexed="26"/>
      </patternFill>
    </fill>
    <fill>
      <patternFill patternType="solid">
        <fgColor theme="0" tint="-0.499984740745262"/>
        <bgColor indexed="39"/>
      </patternFill>
    </fill>
    <fill>
      <patternFill patternType="solid">
        <fgColor theme="0" tint="-0.499984740745262"/>
        <bgColor indexed="64"/>
      </patternFill>
    </fill>
    <fill>
      <patternFill patternType="solid">
        <fgColor theme="8" tint="-0.249977111117893"/>
        <bgColor indexed="64"/>
      </patternFill>
    </fill>
    <fill>
      <patternFill patternType="solid">
        <fgColor theme="8" tint="-0.249977111117893"/>
        <bgColor indexed="39"/>
      </patternFill>
    </fill>
    <fill>
      <patternFill patternType="solid">
        <fgColor theme="8" tint="-0.249977111117893"/>
        <bgColor indexed="26"/>
      </patternFill>
    </fill>
    <fill>
      <patternFill patternType="solid">
        <fgColor indexed="9"/>
        <bgColor indexed="64"/>
      </patternFill>
    </fill>
    <fill>
      <patternFill patternType="solid">
        <fgColor indexed="9"/>
        <bgColor indexed="39"/>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s>
  <cellStyleXfs count="17">
    <xf numFmtId="0" fontId="0" fillId="0" borderId="0"/>
    <xf numFmtId="43" fontId="1" fillId="0" borderId="0" applyFont="0" applyFill="0" applyBorder="0" applyAlignment="0" applyProtection="0"/>
    <xf numFmtId="0" fontId="3" fillId="0" borderId="0"/>
    <xf numFmtId="164" fontId="8" fillId="0" borderId="0"/>
    <xf numFmtId="0" fontId="3" fillId="0" borderId="0"/>
    <xf numFmtId="165" fontId="3" fillId="0" borderId="0" applyFont="0" applyFill="0" applyBorder="0" applyAlignment="0" applyProtection="0"/>
    <xf numFmtId="166" fontId="3" fillId="0" borderId="0" applyFill="0" applyBorder="0" applyAlignment="0" applyProtection="0"/>
    <xf numFmtId="0" fontId="11" fillId="0" borderId="0" applyNumberFormat="0" applyFill="0" applyBorder="0" applyAlignment="0" applyProtection="0"/>
    <xf numFmtId="166" fontId="3" fillId="0" borderId="0" applyFill="0" applyBorder="0" applyAlignment="0" applyProtection="0"/>
    <xf numFmtId="0" fontId="3" fillId="0" borderId="0"/>
    <xf numFmtId="0" fontId="3" fillId="0" borderId="0"/>
    <xf numFmtId="0" fontId="3" fillId="0" borderId="0"/>
    <xf numFmtId="0" fontId="12" fillId="0" borderId="0" applyNumberFormat="0" applyFill="0" applyBorder="0" applyAlignment="0" applyProtection="0"/>
    <xf numFmtId="0" fontId="52" fillId="0" borderId="0" applyNumberFormat="0" applyFill="0" applyBorder="0" applyAlignment="0" applyProtection="0">
      <alignment vertical="top"/>
      <protection locked="0"/>
    </xf>
    <xf numFmtId="0" fontId="59" fillId="0" borderId="0"/>
    <xf numFmtId="0" fontId="62" fillId="0" borderId="0"/>
    <xf numFmtId="0" fontId="63" fillId="0" borderId="0"/>
  </cellStyleXfs>
  <cellXfs count="300">
    <xf numFmtId="0" fontId="0" fillId="0" borderId="0" xfId="0"/>
    <xf numFmtId="1" fontId="7" fillId="2" borderId="0" xfId="2" applyNumberFormat="1" applyFont="1" applyFill="1" applyAlignment="1">
      <alignment horizontal="left" vertical="center"/>
    </xf>
    <xf numFmtId="1" fontId="7" fillId="2" borderId="0" xfId="2" applyNumberFormat="1" applyFont="1" applyFill="1" applyAlignment="1">
      <alignment vertical="center"/>
    </xf>
    <xf numFmtId="1" fontId="7" fillId="2" borderId="0" xfId="1" applyNumberFormat="1" applyFont="1" applyFill="1" applyBorder="1" applyAlignment="1" applyProtection="1">
      <alignment horizontal="right" vertical="center"/>
    </xf>
    <xf numFmtId="4" fontId="7" fillId="2" borderId="0" xfId="1" applyNumberFormat="1" applyFont="1" applyFill="1" applyBorder="1" applyAlignment="1" applyProtection="1">
      <alignment horizontal="right" vertical="center"/>
    </xf>
    <xf numFmtId="1" fontId="7" fillId="2" borderId="0" xfId="2" applyNumberFormat="1" applyFont="1" applyFill="1"/>
    <xf numFmtId="1" fontId="9" fillId="0" borderId="0" xfId="3" applyNumberFormat="1" applyFont="1" applyAlignment="1">
      <alignment vertical="center"/>
    </xf>
    <xf numFmtId="1" fontId="7" fillId="0" borderId="0" xfId="4" applyNumberFormat="1" applyFont="1" applyAlignment="1">
      <alignment vertical="center"/>
    </xf>
    <xf numFmtId="1" fontId="7" fillId="0" borderId="0" xfId="5" applyNumberFormat="1" applyFont="1" applyFill="1" applyBorder="1" applyAlignment="1">
      <alignment horizontal="right" vertical="center"/>
    </xf>
    <xf numFmtId="1" fontId="7" fillId="0" borderId="0" xfId="3" applyNumberFormat="1" applyFont="1" applyAlignment="1">
      <alignment vertical="center"/>
    </xf>
    <xf numFmtId="1" fontId="7" fillId="0" borderId="0" xfId="4" applyNumberFormat="1" applyFont="1" applyAlignment="1">
      <alignment horizontal="right" vertical="center"/>
    </xf>
    <xf numFmtId="1" fontId="7" fillId="0" borderId="0" xfId="4" applyNumberFormat="1" applyFont="1" applyAlignment="1">
      <alignment vertical="center" wrapText="1"/>
    </xf>
    <xf numFmtId="1" fontId="7" fillId="0" borderId="0" xfId="4" applyNumberFormat="1" applyFont="1" applyAlignment="1">
      <alignment horizontal="right" vertical="center" wrapText="1"/>
    </xf>
    <xf numFmtId="1" fontId="9" fillId="0" borderId="0" xfId="4" applyNumberFormat="1" applyFont="1" applyAlignment="1">
      <alignment horizontal="left" vertical="center"/>
    </xf>
    <xf numFmtId="1" fontId="7" fillId="2" borderId="0" xfId="2" applyNumberFormat="1" applyFont="1" applyFill="1" applyAlignment="1">
      <alignment horizontal="right" vertical="center"/>
    </xf>
    <xf numFmtId="1" fontId="7" fillId="0" borderId="0" xfId="4" applyNumberFormat="1" applyFont="1" applyAlignment="1">
      <alignment horizontal="left"/>
    </xf>
    <xf numFmtId="1" fontId="10" fillId="0" borderId="0" xfId="4" applyNumberFormat="1" applyFont="1" applyAlignment="1">
      <alignment vertical="center"/>
    </xf>
    <xf numFmtId="1" fontId="9" fillId="2" borderId="0" xfId="1" applyNumberFormat="1" applyFont="1" applyFill="1" applyBorder="1" applyAlignment="1" applyProtection="1">
      <alignment horizontal="left" vertical="center"/>
    </xf>
    <xf numFmtId="1" fontId="9" fillId="2" borderId="0" xfId="1" applyNumberFormat="1" applyFont="1" applyFill="1" applyBorder="1" applyAlignment="1" applyProtection="1">
      <alignment horizontal="right" vertical="center"/>
    </xf>
    <xf numFmtId="1" fontId="9" fillId="2" borderId="0" xfId="2" applyNumberFormat="1" applyFont="1" applyFill="1" applyAlignment="1">
      <alignment horizontal="left" vertical="center"/>
    </xf>
    <xf numFmtId="1" fontId="7" fillId="0" borderId="0" xfId="2" applyNumberFormat="1" applyFont="1" applyAlignment="1">
      <alignment horizontal="right"/>
    </xf>
    <xf numFmtId="1" fontId="7" fillId="2" borderId="0" xfId="2" applyNumberFormat="1" applyFont="1" applyFill="1" applyAlignment="1">
      <alignment horizontal="right"/>
    </xf>
    <xf numFmtId="1" fontId="7" fillId="0" borderId="0" xfId="2" applyNumberFormat="1" applyFont="1"/>
    <xf numFmtId="4" fontId="9" fillId="2" borderId="0" xfId="6" applyNumberFormat="1" applyFont="1" applyFill="1" applyBorder="1" applyAlignment="1" applyProtection="1">
      <alignment horizontal="right" vertical="center"/>
    </xf>
    <xf numFmtId="4" fontId="7" fillId="2" borderId="0" xfId="6" applyNumberFormat="1" applyFont="1" applyFill="1" applyBorder="1" applyAlignment="1" applyProtection="1">
      <alignment horizontal="right" vertical="center"/>
    </xf>
    <xf numFmtId="1" fontId="6" fillId="5" borderId="6" xfId="8" applyNumberFormat="1" applyFont="1" applyFill="1" applyBorder="1" applyAlignment="1" applyProtection="1">
      <alignment horizontal="center" vertical="center"/>
    </xf>
    <xf numFmtId="1" fontId="6" fillId="6" borderId="6" xfId="2" applyNumberFormat="1" applyFont="1" applyFill="1" applyBorder="1" applyAlignment="1">
      <alignment vertical="center" wrapText="1"/>
    </xf>
    <xf numFmtId="1" fontId="3" fillId="0" borderId="6" xfId="0" applyNumberFormat="1" applyFont="1" applyBorder="1"/>
    <xf numFmtId="1" fontId="6" fillId="6" borderId="6" xfId="2" applyNumberFormat="1" applyFont="1" applyFill="1" applyBorder="1" applyAlignment="1">
      <alignment horizontal="left" vertical="center"/>
    </xf>
    <xf numFmtId="1" fontId="14" fillId="6" borderId="6" xfId="8" applyNumberFormat="1" applyFont="1" applyFill="1" applyBorder="1" applyAlignment="1" applyProtection="1">
      <alignment vertical="center"/>
    </xf>
    <xf numFmtId="1" fontId="14" fillId="6" borderId="6" xfId="8" applyNumberFormat="1" applyFont="1" applyFill="1" applyBorder="1" applyAlignment="1" applyProtection="1">
      <alignment horizontal="right" vertical="center"/>
    </xf>
    <xf numFmtId="1" fontId="15" fillId="3" borderId="1" xfId="2" applyNumberFormat="1" applyFont="1" applyFill="1" applyBorder="1" applyAlignment="1">
      <alignment horizontal="left" vertical="center"/>
    </xf>
    <xf numFmtId="1" fontId="15" fillId="3" borderId="2" xfId="2" applyNumberFormat="1" applyFont="1" applyFill="1" applyBorder="1" applyAlignment="1">
      <alignment vertical="center"/>
    </xf>
    <xf numFmtId="1" fontId="15" fillId="3" borderId="2" xfId="8" applyNumberFormat="1" applyFont="1" applyFill="1" applyBorder="1" applyAlignment="1" applyProtection="1">
      <alignment horizontal="right" vertical="center"/>
    </xf>
    <xf numFmtId="1" fontId="6" fillId="5" borderId="4" xfId="2" applyNumberFormat="1" applyFont="1" applyFill="1" applyBorder="1" applyAlignment="1">
      <alignment vertical="center" wrapText="1"/>
    </xf>
    <xf numFmtId="1" fontId="6" fillId="5" borderId="4" xfId="8" applyNumberFormat="1" applyFont="1" applyFill="1" applyBorder="1" applyAlignment="1" applyProtection="1">
      <alignment horizontal="right" vertical="center"/>
    </xf>
    <xf numFmtId="1" fontId="6" fillId="5" borderId="6" xfId="2" applyNumberFormat="1" applyFont="1" applyFill="1" applyBorder="1" applyAlignment="1">
      <alignment vertical="center" wrapText="1"/>
    </xf>
    <xf numFmtId="1" fontId="6" fillId="5" borderId="6" xfId="8" applyNumberFormat="1" applyFont="1" applyFill="1" applyBorder="1" applyAlignment="1" applyProtection="1">
      <alignment horizontal="right" vertical="center"/>
    </xf>
    <xf numFmtId="1" fontId="3" fillId="0" borderId="7" xfId="0" applyNumberFormat="1" applyFont="1" applyBorder="1"/>
    <xf numFmtId="1" fontId="16" fillId="3" borderId="2" xfId="2" applyNumberFormat="1" applyFont="1" applyFill="1" applyBorder="1" applyAlignment="1">
      <alignment vertical="center"/>
    </xf>
    <xf numFmtId="1" fontId="16" fillId="3" borderId="2" xfId="8" applyNumberFormat="1" applyFont="1" applyFill="1" applyBorder="1" applyAlignment="1" applyProtection="1">
      <alignment horizontal="right" vertical="center"/>
    </xf>
    <xf numFmtId="1" fontId="6" fillId="5" borderId="6" xfId="2" applyNumberFormat="1" applyFont="1" applyFill="1" applyBorder="1" applyAlignment="1">
      <alignment horizontal="right"/>
    </xf>
    <xf numFmtId="1" fontId="6" fillId="5" borderId="6" xfId="2" applyNumberFormat="1" applyFont="1" applyFill="1" applyBorder="1" applyAlignment="1">
      <alignment horizontal="right" vertical="center"/>
    </xf>
    <xf numFmtId="1" fontId="6" fillId="6" borderId="6" xfId="8" applyNumberFormat="1" applyFont="1" applyFill="1" applyBorder="1" applyAlignment="1" applyProtection="1">
      <alignment horizontal="right" vertical="center"/>
    </xf>
    <xf numFmtId="1" fontId="6" fillId="6" borderId="6" xfId="8" applyNumberFormat="1" applyFont="1" applyFill="1" applyBorder="1" applyAlignment="1" applyProtection="1">
      <alignment vertical="center"/>
    </xf>
    <xf numFmtId="0" fontId="17" fillId="0" borderId="0" xfId="0" applyFont="1"/>
    <xf numFmtId="1" fontId="13" fillId="5" borderId="6" xfId="2" applyNumberFormat="1" applyFont="1" applyFill="1" applyBorder="1" applyAlignment="1">
      <alignment vertical="center"/>
    </xf>
    <xf numFmtId="1" fontId="13" fillId="5" borderId="6" xfId="8" applyNumberFormat="1" applyFont="1" applyFill="1" applyBorder="1" applyAlignment="1" applyProtection="1">
      <alignment horizontal="center" vertical="center"/>
    </xf>
    <xf numFmtId="1" fontId="3" fillId="0" borderId="5" xfId="2" applyNumberFormat="1" applyBorder="1" applyAlignment="1">
      <alignment horizontal="left" vertical="center"/>
    </xf>
    <xf numFmtId="1" fontId="3" fillId="0" borderId="6" xfId="2" applyNumberFormat="1" applyBorder="1" applyAlignment="1">
      <alignment vertical="center"/>
    </xf>
    <xf numFmtId="1" fontId="3" fillId="0" borderId="6" xfId="0" applyNumberFormat="1" applyFont="1" applyBorder="1" applyAlignment="1">
      <alignment horizontal="right"/>
    </xf>
    <xf numFmtId="1" fontId="3" fillId="0" borderId="6" xfId="1" applyNumberFormat="1" applyFont="1" applyFill="1" applyBorder="1" applyAlignment="1" applyProtection="1">
      <alignment horizontal="right" vertical="center"/>
    </xf>
    <xf numFmtId="1" fontId="3" fillId="9" borderId="6" xfId="2" applyNumberFormat="1" applyFill="1" applyBorder="1" applyAlignment="1">
      <alignment vertical="center"/>
    </xf>
    <xf numFmtId="1" fontId="3" fillId="0" borderId="6" xfId="2" applyNumberFormat="1" applyBorder="1" applyAlignment="1">
      <alignment horizontal="right"/>
    </xf>
    <xf numFmtId="1" fontId="3" fillId="8" borderId="6" xfId="2" applyNumberFormat="1" applyFill="1" applyBorder="1"/>
    <xf numFmtId="1" fontId="13" fillId="6" borderId="6" xfId="2" applyNumberFormat="1" applyFont="1" applyFill="1" applyBorder="1" applyAlignment="1">
      <alignment vertical="center" wrapText="1"/>
    </xf>
    <xf numFmtId="1" fontId="13" fillId="5" borderId="6" xfId="7" applyNumberFormat="1" applyFont="1" applyFill="1" applyBorder="1" applyAlignment="1">
      <alignment vertical="center"/>
    </xf>
    <xf numFmtId="1" fontId="3" fillId="0" borderId="6" xfId="2" applyNumberFormat="1" applyBorder="1" applyAlignment="1">
      <alignment horizontal="left" vertical="center"/>
    </xf>
    <xf numFmtId="0" fontId="18" fillId="5" borderId="6" xfId="7" applyFont="1" applyFill="1" applyBorder="1" applyAlignment="1">
      <alignment vertical="center"/>
    </xf>
    <xf numFmtId="1" fontId="3" fillId="8" borderId="7" xfId="2" applyNumberFormat="1" applyFill="1" applyBorder="1"/>
    <xf numFmtId="1" fontId="3" fillId="9" borderId="7" xfId="2" applyNumberFormat="1" applyFill="1" applyBorder="1" applyAlignment="1">
      <alignment vertical="center"/>
    </xf>
    <xf numFmtId="1" fontId="3" fillId="0" borderId="7" xfId="2" applyNumberFormat="1" applyBorder="1" applyAlignment="1">
      <alignment horizontal="right"/>
    </xf>
    <xf numFmtId="1" fontId="13" fillId="5" borderId="6" xfId="2" applyNumberFormat="1" applyFont="1" applyFill="1" applyBorder="1"/>
    <xf numFmtId="1" fontId="13" fillId="5" borderId="6" xfId="2" applyNumberFormat="1" applyFont="1" applyFill="1" applyBorder="1" applyAlignment="1">
      <alignment horizontal="right"/>
    </xf>
    <xf numFmtId="1" fontId="3" fillId="0" borderId="6" xfId="8" applyNumberFormat="1" applyFill="1" applyBorder="1" applyAlignment="1" applyProtection="1">
      <alignment horizontal="right" vertical="center"/>
    </xf>
    <xf numFmtId="1" fontId="19" fillId="0" borderId="6" xfId="2" applyNumberFormat="1" applyFont="1" applyBorder="1" applyAlignment="1">
      <alignment horizontal="right"/>
    </xf>
    <xf numFmtId="1" fontId="13" fillId="6" borderId="6" xfId="2" applyNumberFormat="1" applyFont="1" applyFill="1" applyBorder="1" applyAlignment="1">
      <alignment horizontal="left" vertical="center"/>
    </xf>
    <xf numFmtId="1" fontId="20" fillId="6" borderId="6" xfId="8" applyNumberFormat="1" applyFont="1" applyFill="1" applyBorder="1" applyAlignment="1" applyProtection="1">
      <alignment vertical="center"/>
    </xf>
    <xf numFmtId="1" fontId="20" fillId="6" borderId="6" xfId="8" applyNumberFormat="1" applyFont="1" applyFill="1" applyBorder="1" applyAlignment="1" applyProtection="1">
      <alignment horizontal="right" vertical="center"/>
    </xf>
    <xf numFmtId="1" fontId="3" fillId="0" borderId="6" xfId="2" applyNumberFormat="1" applyBorder="1"/>
    <xf numFmtId="1" fontId="3" fillId="0" borderId="7" xfId="2" applyNumberFormat="1" applyBorder="1"/>
    <xf numFmtId="1" fontId="13" fillId="5" borderId="5" xfId="7" applyNumberFormat="1" applyFont="1" applyFill="1" applyBorder="1" applyAlignment="1">
      <alignment horizontal="left" vertical="center"/>
    </xf>
    <xf numFmtId="1" fontId="13" fillId="5" borderId="6" xfId="8" applyNumberFormat="1" applyFont="1" applyFill="1" applyBorder="1" applyAlignment="1" applyProtection="1">
      <alignment horizontal="right" vertical="center"/>
    </xf>
    <xf numFmtId="1" fontId="3" fillId="0" borderId="5" xfId="0" applyNumberFormat="1" applyFont="1" applyBorder="1" applyAlignment="1">
      <alignment horizontal="left"/>
    </xf>
    <xf numFmtId="1" fontId="3" fillId="0" borderId="6" xfId="0" applyNumberFormat="1" applyFont="1" applyBorder="1" applyAlignment="1">
      <alignment horizontal="left"/>
    </xf>
    <xf numFmtId="1" fontId="3" fillId="0" borderId="6" xfId="2" applyNumberFormat="1" applyBorder="1" applyAlignment="1">
      <alignment horizontal="right" vertical="center"/>
    </xf>
    <xf numFmtId="1" fontId="22" fillId="0" borderId="5" xfId="0" applyNumberFormat="1" applyFont="1" applyBorder="1" applyAlignment="1">
      <alignment horizontal="left"/>
    </xf>
    <xf numFmtId="1" fontId="22" fillId="0" borderId="6" xfId="8" applyNumberFormat="1" applyFont="1" applyFill="1" applyBorder="1" applyAlignment="1" applyProtection="1">
      <alignment horizontal="right" vertical="center"/>
    </xf>
    <xf numFmtId="1" fontId="3" fillId="0" borderId="5" xfId="2" applyNumberFormat="1" applyBorder="1"/>
    <xf numFmtId="1" fontId="22" fillId="0" borderId="5" xfId="2" applyNumberFormat="1" applyFont="1" applyBorder="1" applyAlignment="1">
      <alignment horizontal="left" vertical="center"/>
    </xf>
    <xf numFmtId="1" fontId="3" fillId="0" borderId="11" xfId="2" applyNumberFormat="1" applyBorder="1" applyAlignment="1">
      <alignment horizontal="left" vertical="center"/>
    </xf>
    <xf numFmtId="1" fontId="3" fillId="0" borderId="7" xfId="8" applyNumberFormat="1" applyFill="1" applyBorder="1" applyAlignment="1" applyProtection="1">
      <alignment horizontal="right" vertical="center"/>
    </xf>
    <xf numFmtId="1" fontId="22" fillId="0" borderId="6" xfId="0" applyNumberFormat="1" applyFont="1" applyBorder="1" applyAlignment="1">
      <alignment horizontal="right"/>
    </xf>
    <xf numFmtId="1" fontId="3" fillId="0" borderId="6" xfId="2" applyNumberFormat="1" applyBorder="1" applyAlignment="1">
      <alignment horizontal="left"/>
    </xf>
    <xf numFmtId="1" fontId="13" fillId="5" borderId="6" xfId="2" applyNumberFormat="1" applyFont="1" applyFill="1" applyBorder="1" applyAlignment="1">
      <alignment horizontal="right" vertical="center"/>
    </xf>
    <xf numFmtId="1" fontId="3" fillId="0" borderId="6" xfId="6" applyNumberFormat="1" applyFill="1" applyBorder="1" applyAlignment="1" applyProtection="1">
      <alignment horizontal="right" vertical="center"/>
    </xf>
    <xf numFmtId="1" fontId="24" fillId="0" borderId="6" xfId="9" applyNumberFormat="1" applyFont="1" applyBorder="1" applyAlignment="1">
      <alignment horizontal="left"/>
    </xf>
    <xf numFmtId="0" fontId="26" fillId="0" borderId="0" xfId="0" applyFont="1"/>
    <xf numFmtId="0" fontId="25" fillId="5" borderId="6" xfId="7" applyFont="1" applyFill="1" applyBorder="1" applyAlignment="1">
      <alignment vertical="center"/>
    </xf>
    <xf numFmtId="1" fontId="27" fillId="4" borderId="1" xfId="2" applyNumberFormat="1" applyFont="1" applyFill="1" applyBorder="1"/>
    <xf numFmtId="1" fontId="28" fillId="3" borderId="2" xfId="2" applyNumberFormat="1" applyFont="1" applyFill="1" applyBorder="1" applyAlignment="1">
      <alignment vertical="center"/>
    </xf>
    <xf numFmtId="0" fontId="29" fillId="0" borderId="0" xfId="0" applyFont="1"/>
    <xf numFmtId="1" fontId="28" fillId="3" borderId="1" xfId="2" applyNumberFormat="1" applyFont="1" applyFill="1" applyBorder="1" applyAlignment="1">
      <alignment vertical="center"/>
    </xf>
    <xf numFmtId="1" fontId="28" fillId="3" borderId="8" xfId="2" applyNumberFormat="1" applyFont="1" applyFill="1" applyBorder="1" applyAlignment="1">
      <alignment vertical="center"/>
    </xf>
    <xf numFmtId="1" fontId="28" fillId="3" borderId="9" xfId="2" applyNumberFormat="1" applyFont="1" applyFill="1" applyBorder="1" applyAlignment="1">
      <alignment vertical="center"/>
    </xf>
    <xf numFmtId="0" fontId="25" fillId="5" borderId="5" xfId="7" applyFont="1" applyFill="1" applyBorder="1" applyAlignment="1">
      <alignment horizontal="left" vertical="center"/>
    </xf>
    <xf numFmtId="167" fontId="6" fillId="7" borderId="6" xfId="8" applyNumberFormat="1" applyFont="1" applyFill="1" applyBorder="1" applyAlignment="1" applyProtection="1">
      <alignment horizontal="right" vertical="top"/>
    </xf>
    <xf numFmtId="1" fontId="15" fillId="6" borderId="6" xfId="2" applyNumberFormat="1" applyFont="1" applyFill="1" applyBorder="1" applyAlignment="1">
      <alignment horizontal="left" vertical="center"/>
    </xf>
    <xf numFmtId="1" fontId="16" fillId="6" borderId="6" xfId="8" applyNumberFormat="1" applyFont="1" applyFill="1" applyBorder="1" applyAlignment="1" applyProtection="1">
      <alignment vertical="center"/>
    </xf>
    <xf numFmtId="1" fontId="16" fillId="6" borderId="6" xfId="8" applyNumberFormat="1" applyFont="1" applyFill="1" applyBorder="1" applyAlignment="1" applyProtection="1">
      <alignment horizontal="right" vertical="center"/>
    </xf>
    <xf numFmtId="167" fontId="15" fillId="7" borderId="6" xfId="8" applyNumberFormat="1" applyFont="1" applyFill="1" applyBorder="1" applyAlignment="1" applyProtection="1">
      <alignment horizontal="right" vertical="top"/>
    </xf>
    <xf numFmtId="1" fontId="6" fillId="5" borderId="6" xfId="0" applyNumberFormat="1" applyFont="1" applyFill="1" applyBorder="1"/>
    <xf numFmtId="1" fontId="6" fillId="5" borderId="6" xfId="2" applyNumberFormat="1" applyFont="1" applyFill="1" applyBorder="1"/>
    <xf numFmtId="1" fontId="14" fillId="5" borderId="6" xfId="2" applyNumberFormat="1" applyFont="1" applyFill="1" applyBorder="1"/>
    <xf numFmtId="1" fontId="14" fillId="6" borderId="6" xfId="6" applyNumberFormat="1" applyFont="1" applyFill="1" applyBorder="1" applyAlignment="1" applyProtection="1">
      <alignment horizontal="right" vertical="center"/>
    </xf>
    <xf numFmtId="167" fontId="14" fillId="6" borderId="6" xfId="8" applyNumberFormat="1" applyFont="1" applyFill="1" applyBorder="1" applyAlignment="1" applyProtection="1">
      <alignment vertical="top"/>
    </xf>
    <xf numFmtId="1" fontId="23" fillId="0" borderId="6" xfId="0" applyNumberFormat="1" applyFont="1" applyBorder="1"/>
    <xf numFmtId="167" fontId="23" fillId="0" borderId="6" xfId="0" applyNumberFormat="1" applyFont="1" applyBorder="1" applyAlignment="1">
      <alignment vertical="top"/>
    </xf>
    <xf numFmtId="1" fontId="22" fillId="0" borderId="6" xfId="2" applyNumberFormat="1" applyFont="1" applyBorder="1"/>
    <xf numFmtId="167" fontId="3" fillId="0" borderId="6" xfId="8" applyNumberFormat="1" applyFill="1" applyBorder="1" applyAlignment="1" applyProtection="1">
      <alignment horizontal="right" vertical="top"/>
    </xf>
    <xf numFmtId="167" fontId="3" fillId="2" borderId="6" xfId="8" applyNumberFormat="1" applyFill="1" applyBorder="1" applyAlignment="1" applyProtection="1">
      <alignment horizontal="right" vertical="top"/>
    </xf>
    <xf numFmtId="1" fontId="22" fillId="0" borderId="6" xfId="2" applyNumberFormat="1" applyFont="1" applyBorder="1" applyAlignment="1">
      <alignment horizontal="right"/>
    </xf>
    <xf numFmtId="1" fontId="22" fillId="8" borderId="6" xfId="2" applyNumberFormat="1" applyFont="1" applyFill="1" applyBorder="1"/>
    <xf numFmtId="1" fontId="22" fillId="8" borderId="6" xfId="2" applyNumberFormat="1" applyFont="1" applyFill="1" applyBorder="1" applyAlignment="1">
      <alignment horizontal="right"/>
    </xf>
    <xf numFmtId="1" fontId="3" fillId="9" borderId="6" xfId="6" applyNumberFormat="1" applyFill="1" applyBorder="1" applyAlignment="1" applyProtection="1">
      <alignment vertical="center"/>
    </xf>
    <xf numFmtId="1" fontId="3" fillId="9" borderId="6" xfId="6" applyNumberFormat="1" applyFill="1" applyBorder="1" applyAlignment="1" applyProtection="1">
      <alignment horizontal="right" vertical="center"/>
    </xf>
    <xf numFmtId="1" fontId="3" fillId="0" borderId="6" xfId="0" applyNumberFormat="1" applyFont="1" applyBorder="1" applyAlignment="1">
      <alignment horizontal="left" vertical="center"/>
    </xf>
    <xf numFmtId="1" fontId="3" fillId="0" borderId="0" xfId="2" applyNumberFormat="1"/>
    <xf numFmtId="1" fontId="3" fillId="0" borderId="0" xfId="2" applyNumberFormat="1" applyAlignment="1">
      <alignment horizontal="right"/>
    </xf>
    <xf numFmtId="4" fontId="3" fillId="0" borderId="0" xfId="2" applyNumberFormat="1" applyAlignment="1">
      <alignment horizontal="right"/>
    </xf>
    <xf numFmtId="167" fontId="3" fillId="0" borderId="6" xfId="0" applyNumberFormat="1" applyFont="1" applyBorder="1" applyAlignment="1">
      <alignment vertical="top"/>
    </xf>
    <xf numFmtId="0" fontId="3" fillId="0" borderId="6" xfId="10" applyBorder="1"/>
    <xf numFmtId="167" fontId="3" fillId="0" borderId="6" xfId="10" applyNumberFormat="1" applyBorder="1" applyAlignment="1">
      <alignment vertical="top"/>
    </xf>
    <xf numFmtId="49" fontId="30" fillId="0" borderId="6" xfId="0" applyNumberFormat="1" applyFont="1" applyBorder="1"/>
    <xf numFmtId="167" fontId="30" fillId="0" borderId="6" xfId="0" applyNumberFormat="1" applyFont="1" applyBorder="1" applyAlignment="1">
      <alignment vertical="top"/>
    </xf>
    <xf numFmtId="0" fontId="31" fillId="0" borderId="6" xfId="0" applyFont="1" applyBorder="1" applyAlignment="1">
      <alignment vertical="center" wrapText="1"/>
    </xf>
    <xf numFmtId="167" fontId="31" fillId="0" borderId="6" xfId="0" applyNumberFormat="1" applyFont="1" applyBorder="1" applyAlignment="1">
      <alignment vertical="top" wrapText="1"/>
    </xf>
    <xf numFmtId="49" fontId="30" fillId="0" borderId="6" xfId="0" applyNumberFormat="1" applyFont="1" applyBorder="1" applyAlignment="1">
      <alignment vertical="top"/>
    </xf>
    <xf numFmtId="0" fontId="3" fillId="0" borderId="6" xfId="10" applyBorder="1" applyAlignment="1">
      <alignment vertical="center"/>
    </xf>
    <xf numFmtId="1" fontId="28" fillId="3" borderId="12" xfId="2" applyNumberFormat="1" applyFont="1" applyFill="1" applyBorder="1" applyAlignment="1">
      <alignment vertical="center"/>
    </xf>
    <xf numFmtId="1" fontId="28" fillId="3" borderId="13" xfId="2" applyNumberFormat="1" applyFont="1" applyFill="1" applyBorder="1" applyAlignment="1">
      <alignment vertical="center"/>
    </xf>
    <xf numFmtId="1" fontId="15" fillId="6" borderId="6" xfId="2" applyNumberFormat="1" applyFont="1" applyFill="1" applyBorder="1" applyAlignment="1">
      <alignment vertical="center"/>
    </xf>
    <xf numFmtId="0" fontId="22" fillId="0" borderId="6" xfId="0" applyFont="1" applyBorder="1"/>
    <xf numFmtId="0" fontId="22" fillId="0" borderId="0" xfId="0" applyFont="1"/>
    <xf numFmtId="0" fontId="6" fillId="5" borderId="6" xfId="0" applyFont="1" applyFill="1" applyBorder="1"/>
    <xf numFmtId="0" fontId="32" fillId="0" borderId="0" xfId="0" applyFont="1"/>
    <xf numFmtId="0" fontId="17" fillId="0" borderId="6" xfId="0" applyFont="1" applyBorder="1"/>
    <xf numFmtId="0" fontId="22" fillId="0" borderId="6" xfId="0" applyFont="1" applyBorder="1" applyAlignment="1">
      <alignment wrapText="1"/>
    </xf>
    <xf numFmtId="0" fontId="22" fillId="0" borderId="6" xfId="0" applyFont="1" applyBorder="1" applyAlignment="1">
      <alignment horizontal="left" wrapText="1"/>
    </xf>
    <xf numFmtId="0" fontId="17" fillId="0" borderId="6" xfId="0" applyFont="1" applyBorder="1" applyAlignment="1">
      <alignment horizontal="left" wrapText="1"/>
    </xf>
    <xf numFmtId="0" fontId="2" fillId="5" borderId="0" xfId="0" applyFont="1" applyFill="1"/>
    <xf numFmtId="0" fontId="0" fillId="0" borderId="0" xfId="0" applyAlignment="1">
      <alignment horizontal="left" vertical="top"/>
    </xf>
    <xf numFmtId="0" fontId="2" fillId="5" borderId="0" xfId="0" applyFont="1" applyFill="1" applyAlignment="1">
      <alignment horizontal="left" vertical="center"/>
    </xf>
    <xf numFmtId="0" fontId="0" fillId="5" borderId="0" xfId="0" applyFill="1" applyAlignment="1">
      <alignment horizontal="left" vertical="center"/>
    </xf>
    <xf numFmtId="0" fontId="0" fillId="5" borderId="0" xfId="0" applyFill="1"/>
    <xf numFmtId="0" fontId="34" fillId="5" borderId="0" xfId="0" applyFont="1" applyFill="1"/>
    <xf numFmtId="0" fontId="0" fillId="0" borderId="0" xfId="0" applyAlignment="1">
      <alignment horizontal="left" vertical="center"/>
    </xf>
    <xf numFmtId="0" fontId="34" fillId="0" borderId="0" xfId="0" applyFont="1"/>
    <xf numFmtId="0" fontId="6" fillId="5" borderId="0" xfId="0" applyFont="1" applyFill="1" applyAlignment="1">
      <alignment horizontal="left" vertical="center"/>
    </xf>
    <xf numFmtId="0" fontId="6" fillId="5" borderId="0" xfId="0" applyFont="1" applyFill="1"/>
    <xf numFmtId="0" fontId="36" fillId="5" borderId="0" xfId="0" applyFont="1" applyFill="1"/>
    <xf numFmtId="0" fontId="53" fillId="0" borderId="0" xfId="13" applyFont="1" applyAlignment="1" applyProtection="1">
      <alignment horizontal="left"/>
    </xf>
    <xf numFmtId="0" fontId="25" fillId="5" borderId="6" xfId="7" applyFont="1" applyFill="1" applyBorder="1" applyAlignment="1">
      <alignment horizontal="left" vertical="center"/>
    </xf>
    <xf numFmtId="0" fontId="22" fillId="0" borderId="6" xfId="0" applyFont="1" applyBorder="1" applyAlignment="1">
      <alignment vertical="center"/>
    </xf>
    <xf numFmtId="0" fontId="22" fillId="0" borderId="0" xfId="0" applyFont="1" applyAlignment="1">
      <alignment vertical="center"/>
    </xf>
    <xf numFmtId="0" fontId="17" fillId="0" borderId="6" xfId="0" applyFont="1" applyBorder="1" applyAlignment="1">
      <alignment vertical="center"/>
    </xf>
    <xf numFmtId="0" fontId="17" fillId="0" borderId="0" xfId="0" applyFont="1" applyAlignment="1">
      <alignment vertical="center"/>
    </xf>
    <xf numFmtId="168" fontId="15" fillId="6" borderId="6" xfId="2" applyNumberFormat="1" applyFont="1" applyFill="1" applyBorder="1" applyAlignment="1">
      <alignment horizontal="right" vertical="center"/>
    </xf>
    <xf numFmtId="168" fontId="22" fillId="0" borderId="6" xfId="0" applyNumberFormat="1" applyFont="1" applyBorder="1" applyAlignment="1">
      <alignment horizontal="right" vertical="center"/>
    </xf>
    <xf numFmtId="168" fontId="17" fillId="0" borderId="6" xfId="0" applyNumberFormat="1" applyFont="1" applyBorder="1" applyAlignment="1">
      <alignment horizontal="right"/>
    </xf>
    <xf numFmtId="168" fontId="6" fillId="5" borderId="6" xfId="0" applyNumberFormat="1" applyFont="1" applyFill="1" applyBorder="1" applyAlignment="1">
      <alignment horizontal="right"/>
    </xf>
    <xf numFmtId="168" fontId="17" fillId="0" borderId="6" xfId="0" applyNumberFormat="1" applyFont="1" applyBorder="1" applyAlignment="1">
      <alignment horizontal="right" vertical="center"/>
    </xf>
    <xf numFmtId="168" fontId="22" fillId="0" borderId="6" xfId="0" applyNumberFormat="1" applyFont="1" applyBorder="1" applyAlignment="1">
      <alignment horizontal="right"/>
    </xf>
    <xf numFmtId="168" fontId="17" fillId="0" borderId="0" xfId="0" applyNumberFormat="1" applyFont="1" applyAlignment="1">
      <alignment horizontal="right"/>
    </xf>
    <xf numFmtId="1" fontId="3" fillId="0" borderId="6" xfId="0" applyNumberFormat="1" applyFont="1" applyBorder="1" applyAlignment="1">
      <alignment vertical="center"/>
    </xf>
    <xf numFmtId="0" fontId="24" fillId="0" borderId="6" xfId="9" applyFont="1" applyBorder="1" applyAlignment="1">
      <alignment vertical="center"/>
    </xf>
    <xf numFmtId="2" fontId="3" fillId="0" borderId="6" xfId="2" applyNumberFormat="1" applyBorder="1" applyAlignment="1">
      <alignment horizontal="right" vertical="center"/>
    </xf>
    <xf numFmtId="1" fontId="3" fillId="0" borderId="7" xfId="2" applyNumberFormat="1" applyBorder="1" applyAlignment="1">
      <alignment vertical="center"/>
    </xf>
    <xf numFmtId="1" fontId="3" fillId="0" borderId="7" xfId="2" applyNumberFormat="1" applyBorder="1" applyAlignment="1">
      <alignment horizontal="right" vertical="center"/>
    </xf>
    <xf numFmtId="1" fontId="3" fillId="0" borderId="6" xfId="0" applyNumberFormat="1" applyFont="1" applyBorder="1" applyAlignment="1">
      <alignment horizontal="right" vertical="center"/>
    </xf>
    <xf numFmtId="1" fontId="15" fillId="3" borderId="15" xfId="2" applyNumberFormat="1" applyFont="1" applyFill="1" applyBorder="1" applyAlignment="1">
      <alignment horizontal="left" vertical="center"/>
    </xf>
    <xf numFmtId="1" fontId="15" fillId="3" borderId="14" xfId="2" applyNumberFormat="1" applyFont="1" applyFill="1" applyBorder="1" applyAlignment="1">
      <alignment vertical="center"/>
    </xf>
    <xf numFmtId="1" fontId="15" fillId="3" borderId="14" xfId="8" applyNumberFormat="1" applyFont="1" applyFill="1" applyBorder="1" applyAlignment="1" applyProtection="1">
      <alignment horizontal="right" vertical="center"/>
    </xf>
    <xf numFmtId="1" fontId="13" fillId="5" borderId="6" xfId="2" applyNumberFormat="1" applyFont="1" applyFill="1" applyBorder="1" applyAlignment="1">
      <alignment horizontal="left" vertical="center"/>
    </xf>
    <xf numFmtId="0" fontId="0" fillId="0" borderId="6" xfId="0" applyBorder="1"/>
    <xf numFmtId="1" fontId="13" fillId="5" borderId="6" xfId="7" applyNumberFormat="1" applyFont="1" applyFill="1" applyBorder="1" applyAlignment="1">
      <alignment horizontal="left" vertical="center"/>
    </xf>
    <xf numFmtId="1" fontId="3" fillId="0" borderId="7" xfId="0" applyNumberFormat="1" applyFont="1" applyBorder="1" applyAlignment="1">
      <alignment horizontal="left"/>
    </xf>
    <xf numFmtId="0" fontId="3" fillId="10" borderId="6" xfId="0" applyFont="1" applyFill="1" applyBorder="1"/>
    <xf numFmtId="0" fontId="3" fillId="10" borderId="6" xfId="0" applyFont="1" applyFill="1" applyBorder="1" applyAlignment="1">
      <alignment vertical="center"/>
    </xf>
    <xf numFmtId="1" fontId="15" fillId="0" borderId="1" xfId="2" applyNumberFormat="1" applyFont="1" applyBorder="1" applyAlignment="1">
      <alignment horizontal="left" vertical="center"/>
    </xf>
    <xf numFmtId="1" fontId="16" fillId="0" borderId="2" xfId="2" applyNumberFormat="1" applyFont="1" applyBorder="1" applyAlignment="1">
      <alignment vertical="center"/>
    </xf>
    <xf numFmtId="1" fontId="16" fillId="0" borderId="2" xfId="8" applyNumberFormat="1" applyFont="1" applyFill="1" applyBorder="1" applyAlignment="1" applyProtection="1">
      <alignment horizontal="right" vertical="center"/>
    </xf>
    <xf numFmtId="0" fontId="30" fillId="0" borderId="0" xfId="0" applyFont="1"/>
    <xf numFmtId="0" fontId="24" fillId="0" borderId="7" xfId="9" applyFont="1" applyBorder="1" applyAlignment="1">
      <alignment vertical="center"/>
    </xf>
    <xf numFmtId="2" fontId="3" fillId="0" borderId="7" xfId="2" applyNumberFormat="1" applyBorder="1" applyAlignment="1">
      <alignment horizontal="right" vertical="center"/>
    </xf>
    <xf numFmtId="0" fontId="25" fillId="5" borderId="10" xfId="7" applyFont="1" applyFill="1" applyBorder="1" applyAlignment="1">
      <alignment horizontal="left" vertical="center" wrapText="1"/>
    </xf>
    <xf numFmtId="0" fontId="36" fillId="5" borderId="0" xfId="0" applyFont="1" applyFill="1" applyAlignment="1">
      <alignment vertical="center"/>
    </xf>
    <xf numFmtId="0" fontId="30" fillId="0" borderId="6" xfId="0" applyFont="1" applyBorder="1"/>
    <xf numFmtId="0" fontId="30" fillId="0" borderId="6" xfId="0" applyFont="1" applyBorder="1" applyAlignment="1">
      <alignment horizontal="right"/>
    </xf>
    <xf numFmtId="0" fontId="25" fillId="5" borderId="0" xfId="7" applyFont="1" applyFill="1" applyAlignment="1">
      <alignment vertical="center"/>
    </xf>
    <xf numFmtId="0" fontId="37" fillId="0" borderId="0" xfId="11" applyFont="1" applyAlignment="1" applyProtection="1">
      <alignment horizontal="left"/>
      <protection hidden="1"/>
    </xf>
    <xf numFmtId="0" fontId="3" fillId="0" borderId="0" xfId="11"/>
    <xf numFmtId="0" fontId="3" fillId="0" borderId="0" xfId="11" applyProtection="1">
      <protection hidden="1"/>
    </xf>
    <xf numFmtId="0" fontId="38" fillId="0" borderId="0" xfId="11" applyFont="1" applyAlignment="1" applyProtection="1">
      <alignment horizontal="center"/>
      <protection hidden="1"/>
    </xf>
    <xf numFmtId="0" fontId="39" fillId="0" borderId="0" xfId="11" applyFont="1" applyAlignment="1" applyProtection="1">
      <alignment horizontal="left"/>
      <protection locked="0"/>
    </xf>
    <xf numFmtId="0" fontId="40" fillId="0" borderId="0" xfId="11" applyFont="1" applyAlignment="1" applyProtection="1">
      <alignment horizontal="left"/>
      <protection locked="0"/>
    </xf>
    <xf numFmtId="0" fontId="41" fillId="0" borderId="0" xfId="11" applyFont="1" applyProtection="1">
      <protection locked="0"/>
    </xf>
    <xf numFmtId="0" fontId="4" fillId="0" borderId="0" xfId="11" applyFont="1" applyProtection="1">
      <protection locked="0"/>
    </xf>
    <xf numFmtId="0" fontId="3" fillId="0" borderId="0" xfId="11" applyProtection="1">
      <protection locked="0"/>
    </xf>
    <xf numFmtId="0" fontId="40" fillId="0" borderId="0" xfId="11" applyFont="1" applyAlignment="1" applyProtection="1">
      <alignment horizontal="left"/>
      <protection hidden="1"/>
    </xf>
    <xf numFmtId="0" fontId="41" fillId="0" borderId="0" xfId="11" applyFont="1" applyProtection="1">
      <protection hidden="1"/>
    </xf>
    <xf numFmtId="0" fontId="4" fillId="0" borderId="0" xfId="11" applyFont="1" applyProtection="1">
      <protection hidden="1"/>
    </xf>
    <xf numFmtId="0" fontId="42" fillId="0" borderId="0" xfId="11" applyFont="1" applyAlignment="1" applyProtection="1">
      <alignment horizontal="left" vertical="top"/>
      <protection hidden="1"/>
    </xf>
    <xf numFmtId="0" fontId="44" fillId="0" borderId="0" xfId="11" applyFont="1" applyAlignment="1" applyProtection="1">
      <alignment horizontal="left" vertical="top"/>
      <protection hidden="1"/>
    </xf>
    <xf numFmtId="0" fontId="4" fillId="0" borderId="0" xfId="11" applyFont="1" applyAlignment="1" applyProtection="1">
      <alignment horizontal="left" vertical="top"/>
      <protection hidden="1"/>
    </xf>
    <xf numFmtId="0" fontId="3" fillId="0" borderId="0" xfId="11" applyAlignment="1">
      <alignment horizontal="left" vertical="top"/>
    </xf>
    <xf numFmtId="0" fontId="45" fillId="0" borderId="0" xfId="11" applyFont="1" applyAlignment="1" applyProtection="1">
      <alignment horizontal="left"/>
      <protection hidden="1"/>
    </xf>
    <xf numFmtId="0" fontId="4" fillId="0" borderId="0" xfId="11" applyFont="1"/>
    <xf numFmtId="0" fontId="46" fillId="0" borderId="0" xfId="11" applyFont="1" applyAlignment="1" applyProtection="1">
      <alignment horizontal="left"/>
      <protection hidden="1"/>
    </xf>
    <xf numFmtId="0" fontId="46" fillId="0" borderId="0" xfId="11" applyFont="1" applyProtection="1">
      <protection hidden="1"/>
    </xf>
    <xf numFmtId="0" fontId="47" fillId="11" borderId="0" xfId="11" applyFont="1" applyFill="1" applyAlignment="1">
      <alignment horizontal="left" vertical="center"/>
    </xf>
    <xf numFmtId="0" fontId="49" fillId="0" borderId="0" xfId="11" applyFont="1"/>
    <xf numFmtId="0" fontId="41" fillId="0" borderId="0" xfId="11" applyFont="1" applyAlignment="1">
      <alignment horizontal="left"/>
    </xf>
    <xf numFmtId="0" fontId="41" fillId="0" borderId="0" xfId="11" applyFont="1" applyAlignment="1">
      <alignment horizontal="left" vertical="top"/>
    </xf>
    <xf numFmtId="0" fontId="41" fillId="0" borderId="0" xfId="11" applyFont="1"/>
    <xf numFmtId="0" fontId="45" fillId="0" borderId="0" xfId="11" applyFont="1" applyAlignment="1">
      <alignment horizontal="left"/>
    </xf>
    <xf numFmtId="0" fontId="50" fillId="0" borderId="0" xfId="11" applyFont="1" applyAlignment="1">
      <alignment horizontal="left" vertical="top"/>
    </xf>
    <xf numFmtId="3" fontId="4" fillId="0" borderId="0" xfId="11" applyNumberFormat="1" applyFont="1" applyAlignment="1">
      <alignment horizontal="left" vertical="top"/>
    </xf>
    <xf numFmtId="3" fontId="45" fillId="0" borderId="6" xfId="11" applyNumberFormat="1" applyFont="1" applyBorder="1" applyAlignment="1">
      <alignment horizontal="right" vertical="top"/>
    </xf>
    <xf numFmtId="0" fontId="50" fillId="0" borderId="0" xfId="11" applyFont="1" applyAlignment="1">
      <alignment horizontal="left"/>
    </xf>
    <xf numFmtId="3" fontId="45" fillId="0" borderId="0" xfId="11" applyNumberFormat="1" applyFont="1" applyAlignment="1">
      <alignment horizontal="right" vertical="top"/>
    </xf>
    <xf numFmtId="0" fontId="51" fillId="0" borderId="0" xfId="11" applyFont="1"/>
    <xf numFmtId="0" fontId="45" fillId="0" borderId="6" xfId="11" applyFont="1" applyBorder="1" applyAlignment="1">
      <alignment horizontal="left"/>
    </xf>
    <xf numFmtId="3" fontId="45" fillId="0" borderId="6" xfId="11" applyNumberFormat="1" applyFont="1" applyBorder="1" applyAlignment="1">
      <alignment horizontal="left" vertical="top"/>
    </xf>
    <xf numFmtId="0" fontId="54" fillId="0" borderId="0" xfId="11" applyFont="1"/>
    <xf numFmtId="0" fontId="45" fillId="0" borderId="0" xfId="11" applyFont="1" applyAlignment="1" applyProtection="1">
      <alignment horizontal="left"/>
      <protection locked="0"/>
    </xf>
    <xf numFmtId="0" fontId="37" fillId="0" borderId="0" xfId="11" applyFont="1" applyAlignment="1" applyProtection="1">
      <alignment horizontal="left"/>
      <protection locked="0"/>
    </xf>
    <xf numFmtId="0" fontId="46" fillId="0" borderId="0" xfId="11" applyFont="1" applyProtection="1">
      <protection locked="0"/>
    </xf>
    <xf numFmtId="0" fontId="42" fillId="0" borderId="0" xfId="11" applyFont="1" applyAlignment="1" applyProtection="1">
      <alignment horizontal="left"/>
      <protection locked="0"/>
    </xf>
    <xf numFmtId="0" fontId="46" fillId="0" borderId="0" xfId="11" applyFont="1" applyAlignment="1" applyProtection="1">
      <alignment horizontal="left" vertical="top"/>
      <protection hidden="1"/>
    </xf>
    <xf numFmtId="0" fontId="37" fillId="0" borderId="0" xfId="11" applyFont="1" applyAlignment="1" applyProtection="1">
      <alignment horizontal="left" vertical="top"/>
      <protection hidden="1"/>
    </xf>
    <xf numFmtId="0" fontId="3" fillId="0" borderId="0" xfId="11" applyAlignment="1" applyProtection="1">
      <alignment horizontal="left" vertical="top"/>
      <protection hidden="1"/>
    </xf>
    <xf numFmtId="0" fontId="40" fillId="0" borderId="0" xfId="11" applyFont="1" applyAlignment="1" applyProtection="1">
      <alignment horizontal="left" vertical="top"/>
      <protection hidden="1"/>
    </xf>
    <xf numFmtId="0" fontId="55" fillId="0" borderId="0" xfId="11" applyFont="1" applyAlignment="1" applyProtection="1">
      <alignment horizontal="left"/>
      <protection hidden="1"/>
    </xf>
    <xf numFmtId="0" fontId="41" fillId="0" borderId="0" xfId="11" applyFont="1" applyAlignment="1" applyProtection="1">
      <alignment horizontal="left"/>
      <protection hidden="1"/>
    </xf>
    <xf numFmtId="0" fontId="30" fillId="0" borderId="0" xfId="11" applyFont="1" applyAlignment="1">
      <alignment horizontal="left"/>
    </xf>
    <xf numFmtId="0" fontId="22" fillId="12" borderId="6" xfId="11" applyFont="1" applyFill="1" applyBorder="1"/>
    <xf numFmtId="0" fontId="56" fillId="0" borderId="6" xfId="11" applyFont="1" applyBorder="1" applyAlignment="1">
      <alignment horizontal="left"/>
    </xf>
    <xf numFmtId="3" fontId="56" fillId="0" borderId="6" xfId="11" applyNumberFormat="1" applyFont="1" applyBorder="1" applyAlignment="1">
      <alignment horizontal="left" vertical="top"/>
    </xf>
    <xf numFmtId="3" fontId="57" fillId="0" borderId="6" xfId="11" applyNumberFormat="1" applyFont="1" applyBorder="1" applyAlignment="1">
      <alignment horizontal="left" vertical="top"/>
    </xf>
    <xf numFmtId="3" fontId="40" fillId="0" borderId="0" xfId="11" applyNumberFormat="1" applyFont="1" applyAlignment="1">
      <alignment horizontal="left" vertical="top"/>
    </xf>
    <xf numFmtId="168" fontId="23" fillId="3" borderId="2" xfId="2" applyNumberFormat="1" applyFont="1" applyFill="1" applyBorder="1" applyAlignment="1">
      <alignment horizontal="right" vertical="center" wrapText="1"/>
    </xf>
    <xf numFmtId="168" fontId="60" fillId="3" borderId="2" xfId="2" applyNumberFormat="1" applyFont="1" applyFill="1" applyBorder="1" applyAlignment="1">
      <alignment horizontal="right" vertical="center"/>
    </xf>
    <xf numFmtId="168" fontId="60" fillId="3" borderId="9" xfId="2" applyNumberFormat="1" applyFont="1" applyFill="1" applyBorder="1" applyAlignment="1">
      <alignment horizontal="right" vertical="center"/>
    </xf>
    <xf numFmtId="168" fontId="16" fillId="3" borderId="14" xfId="8" applyNumberFormat="1" applyFont="1" applyFill="1" applyBorder="1" applyAlignment="1" applyProtection="1">
      <alignment horizontal="right" vertical="center"/>
    </xf>
    <xf numFmtId="168" fontId="16" fillId="0" borderId="2" xfId="8" applyNumberFormat="1" applyFont="1" applyFill="1" applyBorder="1" applyAlignment="1" applyProtection="1">
      <alignment horizontal="right" vertical="center"/>
    </xf>
    <xf numFmtId="168" fontId="16" fillId="3" borderId="2" xfId="8" applyNumberFormat="1" applyFont="1" applyFill="1" applyBorder="1" applyAlignment="1" applyProtection="1">
      <alignment horizontal="right" vertical="center"/>
    </xf>
    <xf numFmtId="168" fontId="17" fillId="0" borderId="0" xfId="0" applyNumberFormat="1" applyFont="1" applyAlignment="1">
      <alignment horizontal="right" vertical="center"/>
    </xf>
    <xf numFmtId="167" fontId="30" fillId="0" borderId="6" xfId="0" applyNumberFormat="1" applyFont="1" applyBorder="1" applyAlignment="1">
      <alignment horizontal="right" vertical="top"/>
    </xf>
    <xf numFmtId="49" fontId="30" fillId="0" borderId="6" xfId="0" applyNumberFormat="1" applyFont="1" applyBorder="1" applyAlignment="1">
      <alignment vertical="top" wrapText="1"/>
    </xf>
    <xf numFmtId="0" fontId="36" fillId="5" borderId="6" xfId="7" applyFont="1" applyFill="1" applyBorder="1" applyAlignment="1">
      <alignment horizontal="left" vertical="center"/>
    </xf>
    <xf numFmtId="0" fontId="36" fillId="5" borderId="6" xfId="7" applyFont="1" applyFill="1" applyBorder="1" applyAlignment="1">
      <alignment vertical="center"/>
    </xf>
    <xf numFmtId="168" fontId="6" fillId="7" borderId="1" xfId="8" applyNumberFormat="1" applyFont="1" applyFill="1" applyBorder="1" applyAlignment="1" applyProtection="1">
      <alignment horizontal="right" vertical="center" wrapText="1"/>
    </xf>
    <xf numFmtId="168" fontId="20" fillId="7" borderId="1" xfId="8" applyNumberFormat="1" applyFont="1" applyFill="1" applyBorder="1" applyAlignment="1" applyProtection="1">
      <alignment horizontal="right" vertical="center"/>
    </xf>
    <xf numFmtId="168" fontId="3" fillId="0" borderId="1" xfId="1" applyNumberFormat="1" applyFont="1" applyFill="1" applyBorder="1" applyAlignment="1" applyProtection="1">
      <alignment horizontal="right" vertical="center"/>
    </xf>
    <xf numFmtId="168" fontId="3" fillId="0" borderId="1" xfId="8" applyNumberFormat="1" applyFill="1" applyBorder="1" applyAlignment="1" applyProtection="1">
      <alignment horizontal="right" vertical="center"/>
    </xf>
    <xf numFmtId="168" fontId="20" fillId="7" borderId="1" xfId="8" applyNumberFormat="1" applyFont="1" applyFill="1" applyBorder="1" applyAlignment="1" applyProtection="1">
      <alignment horizontal="right" vertical="center" wrapText="1"/>
    </xf>
    <xf numFmtId="168" fontId="3" fillId="0" borderId="8" xfId="8" applyNumberFormat="1" applyFill="1" applyBorder="1" applyAlignment="1" applyProtection="1">
      <alignment horizontal="right" vertical="center"/>
    </xf>
    <xf numFmtId="168" fontId="6" fillId="7" borderId="1" xfId="8" applyNumberFormat="1" applyFont="1" applyFill="1" applyBorder="1" applyAlignment="1" applyProtection="1">
      <alignment horizontal="right" vertical="center"/>
    </xf>
    <xf numFmtId="168" fontId="3" fillId="2" borderId="1" xfId="8" applyNumberFormat="1" applyFill="1" applyBorder="1" applyAlignment="1" applyProtection="1">
      <alignment horizontal="right" vertical="center"/>
    </xf>
    <xf numFmtId="168" fontId="20" fillId="6" borderId="1" xfId="8" applyNumberFormat="1" applyFont="1" applyFill="1" applyBorder="1" applyAlignment="1" applyProtection="1">
      <alignment horizontal="right" vertical="center"/>
    </xf>
    <xf numFmtId="168" fontId="3" fillId="0" borderId="8" xfId="2" applyNumberFormat="1" applyBorder="1" applyAlignment="1">
      <alignment horizontal="right" vertical="center"/>
    </xf>
    <xf numFmtId="168" fontId="20" fillId="5" borderId="1" xfId="8" applyNumberFormat="1" applyFont="1" applyFill="1" applyBorder="1" applyAlignment="1" applyProtection="1">
      <alignment horizontal="right" vertical="center"/>
    </xf>
    <xf numFmtId="168" fontId="6" fillId="7" borderId="15" xfId="8" applyNumberFormat="1" applyFont="1" applyFill="1" applyBorder="1" applyAlignment="1" applyProtection="1">
      <alignment horizontal="right" vertical="center"/>
    </xf>
    <xf numFmtId="168" fontId="3" fillId="2" borderId="8" xfId="8" applyNumberFormat="1" applyFill="1" applyBorder="1" applyAlignment="1" applyProtection="1">
      <alignment horizontal="right" vertical="center"/>
    </xf>
    <xf numFmtId="168" fontId="6" fillId="5" borderId="1" xfId="8" applyNumberFormat="1" applyFont="1" applyFill="1" applyBorder="1" applyAlignment="1" applyProtection="1">
      <alignment horizontal="right" vertical="center"/>
    </xf>
    <xf numFmtId="168" fontId="14" fillId="6" borderId="1" xfId="8" applyNumberFormat="1" applyFont="1" applyFill="1" applyBorder="1" applyAlignment="1" applyProtection="1">
      <alignment horizontal="right" vertical="center"/>
    </xf>
    <xf numFmtId="168" fontId="21" fillId="0" borderId="1" xfId="8" applyNumberFormat="1" applyFont="1" applyFill="1" applyBorder="1" applyAlignment="1" applyProtection="1">
      <alignment horizontal="right" vertical="center"/>
    </xf>
    <xf numFmtId="168" fontId="30" fillId="0" borderId="1" xfId="0" applyNumberFormat="1" applyFont="1" applyBorder="1" applyAlignment="1">
      <alignment horizontal="right" vertical="center"/>
    </xf>
    <xf numFmtId="0" fontId="61" fillId="0" borderId="0" xfId="0" applyFont="1"/>
    <xf numFmtId="0" fontId="58" fillId="0" borderId="0" xfId="0" applyFont="1"/>
    <xf numFmtId="0" fontId="26" fillId="0" borderId="0" xfId="0" applyFont="1" applyAlignment="1">
      <alignment vertical="center"/>
    </xf>
    <xf numFmtId="17" fontId="5" fillId="0" borderId="0" xfId="0" quotePrefix="1" applyNumberFormat="1" applyFont="1" applyAlignment="1">
      <alignment horizontal="right" vertical="top"/>
    </xf>
    <xf numFmtId="0" fontId="5" fillId="0" borderId="0" xfId="0" applyFont="1" applyAlignment="1">
      <alignment horizontal="right" vertical="top"/>
    </xf>
    <xf numFmtId="0" fontId="0" fillId="0" borderId="0" xfId="0" applyAlignment="1">
      <alignment horizontal="center"/>
    </xf>
    <xf numFmtId="1" fontId="6" fillId="3" borderId="0" xfId="2" applyNumberFormat="1" applyFont="1" applyFill="1" applyAlignment="1">
      <alignment horizontal="center" vertical="center"/>
    </xf>
    <xf numFmtId="0" fontId="11" fillId="0" borderId="0" xfId="7" applyAlignment="1">
      <alignment horizontal="center"/>
    </xf>
    <xf numFmtId="1" fontId="28" fillId="3" borderId="12" xfId="2" applyNumberFormat="1" applyFont="1" applyFill="1" applyBorder="1" applyAlignment="1">
      <alignment horizontal="center" vertical="center"/>
    </xf>
    <xf numFmtId="1" fontId="28" fillId="3" borderId="2" xfId="2" applyNumberFormat="1" applyFont="1" applyFill="1" applyBorder="1" applyAlignment="1">
      <alignment horizontal="center" vertical="center"/>
    </xf>
    <xf numFmtId="1" fontId="28" fillId="3" borderId="13" xfId="2" applyNumberFormat="1" applyFont="1" applyFill="1" applyBorder="1" applyAlignment="1">
      <alignment horizontal="center" vertical="center"/>
    </xf>
    <xf numFmtId="0" fontId="32" fillId="4" borderId="6" xfId="0" applyFont="1" applyFill="1" applyBorder="1" applyAlignment="1">
      <alignment horizontal="center"/>
    </xf>
    <xf numFmtId="3" fontId="4" fillId="0" borderId="1" xfId="11" applyNumberFormat="1" applyFont="1" applyBorder="1" applyAlignment="1">
      <alignment horizontal="left" vertical="top"/>
    </xf>
    <xf numFmtId="0" fontId="3" fillId="0" borderId="3" xfId="11" applyBorder="1" applyAlignment="1">
      <alignment horizontal="left"/>
    </xf>
    <xf numFmtId="0" fontId="48" fillId="0" borderId="0" xfId="11" applyFont="1" applyAlignment="1">
      <alignment horizontal="left" wrapText="1"/>
    </xf>
    <xf numFmtId="0" fontId="50" fillId="0" borderId="6" xfId="11" applyFont="1" applyBorder="1" applyAlignment="1">
      <alignment horizontal="left"/>
    </xf>
    <xf numFmtId="0" fontId="50" fillId="0" borderId="1" xfId="11" applyFont="1" applyBorder="1" applyAlignment="1">
      <alignment horizontal="left"/>
    </xf>
    <xf numFmtId="0" fontId="50" fillId="0" borderId="3" xfId="11" applyFont="1" applyBorder="1" applyAlignment="1">
      <alignment horizontal="left"/>
    </xf>
    <xf numFmtId="0" fontId="45" fillId="0" borderId="0" xfId="11" applyFont="1" applyAlignment="1">
      <alignment horizontal="left"/>
    </xf>
    <xf numFmtId="0" fontId="48" fillId="0" borderId="0" xfId="11" applyFont="1" applyAlignment="1">
      <alignment horizontal="left" vertical="center" wrapText="1"/>
    </xf>
    <xf numFmtId="0" fontId="30" fillId="0" borderId="6" xfId="11" applyFont="1" applyBorder="1" applyAlignment="1">
      <alignment horizontal="left" vertical="center" wrapText="1"/>
    </xf>
    <xf numFmtId="0" fontId="30" fillId="0" borderId="6" xfId="11" applyFont="1" applyBorder="1" applyAlignment="1">
      <alignment horizontal="left"/>
    </xf>
    <xf numFmtId="0" fontId="44" fillId="0" borderId="0" xfId="11" applyFont="1" applyAlignment="1">
      <alignment horizontal="left"/>
    </xf>
    <xf numFmtId="0" fontId="0" fillId="0" borderId="0" xfId="0" applyAlignment="1">
      <alignment horizontal="left" vertical="center" wrapText="1"/>
    </xf>
    <xf numFmtId="0" fontId="33" fillId="0" borderId="0" xfId="12" applyFont="1" applyBorder="1" applyAlignment="1">
      <alignment horizontal="center" vertical="center"/>
    </xf>
    <xf numFmtId="0" fontId="34" fillId="0" borderId="0" xfId="0" applyFont="1" applyAlignment="1">
      <alignment horizontal="center" vertical="center"/>
    </xf>
    <xf numFmtId="0" fontId="33" fillId="0" borderId="0" xfId="12" applyFont="1" applyBorder="1" applyAlignment="1">
      <alignment horizontal="center" vertical="center" wrapText="1"/>
    </xf>
    <xf numFmtId="0" fontId="34" fillId="0" borderId="0" xfId="0" applyFont="1" applyAlignment="1">
      <alignment horizontal="center" vertical="center" wrapText="1"/>
    </xf>
    <xf numFmtId="0" fontId="0" fillId="0" borderId="0" xfId="0" applyAlignment="1">
      <alignment horizontal="left" vertical="center"/>
    </xf>
    <xf numFmtId="0" fontId="35" fillId="5" borderId="0" xfId="0" applyFont="1" applyFill="1" applyAlignment="1">
      <alignment horizontal="center" vertical="center" wrapText="1"/>
    </xf>
    <xf numFmtId="0" fontId="0" fillId="0" borderId="0" xfId="0" applyAlignment="1">
      <alignment horizontal="center" vertical="center"/>
    </xf>
  </cellXfs>
  <cellStyles count="17">
    <cellStyle name="Comma" xfId="1" builtinId="3"/>
    <cellStyle name="Comma 3" xfId="8" xr:uid="{3687FE84-80F9-49C4-8A34-8DD8D07E7B13}"/>
    <cellStyle name="Comma_0905 Brother 2" xfId="6" xr:uid="{B814FDD8-90C4-4489-AA29-297AF90E173A}"/>
    <cellStyle name="Comma_May 2002 Management Price List Ver 1- Val" xfId="5" xr:uid="{2B5F0DF4-ABEA-4B59-9B3B-2DB66C5370D9}"/>
    <cellStyle name="Hyperlink" xfId="7" builtinId="8"/>
    <cellStyle name="Hyperlink 2" xfId="12" xr:uid="{A3FDF115-1E8C-4F34-A091-B876575B11CE}"/>
    <cellStyle name="Hyperlink 3" xfId="13" xr:uid="{65757F03-DDF7-4DA5-9D29-9FACFF1CC05A}"/>
    <cellStyle name="Normal" xfId="0" builtinId="0"/>
    <cellStyle name="Normal 2" xfId="14" xr:uid="{32D07A30-629B-4A28-B74A-A28223EBCE50}"/>
    <cellStyle name="Normal 3" xfId="11" xr:uid="{49903963-62F8-40FE-B349-274A8E2C66F9}"/>
    <cellStyle name="Normal 4" xfId="10" xr:uid="{76B864DB-6E9C-47CC-A9E3-38A4AF35C44B}"/>
    <cellStyle name="Normal 5" xfId="15" xr:uid="{610A6D5A-8FE0-49F9-AA98-2946B0D201EA}"/>
    <cellStyle name="Normal 6" xfId="16" xr:uid="{75ABEC80-91DB-4CAC-A2A8-A20D5ECB0B09}"/>
    <cellStyle name="Normal_Master Epson" xfId="3" xr:uid="{B3DDC0C7-310C-413C-9852-26166C6768C2}"/>
    <cellStyle name="Normal_May 2002 Management Price List Ver 1- Val" xfId="4" xr:uid="{A31F44AE-F5B8-4086-8C4E-C2C7EE3284D3}"/>
    <cellStyle name="Normal_MECER (POS) November 2007" xfId="2" xr:uid="{232D90DD-338E-48DC-A606-EB66448EDE10}"/>
    <cellStyle name="Normal_University Buying Price List - October 2011" xfId="9" xr:uid="{B2B825DE-95D1-4029-844A-B30131638F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3" Type="http://schemas.openxmlformats.org/officeDocument/2006/relationships/hyperlink" Target="https://youtu.be/UAE7zpXzEp8" TargetMode="External"/><Relationship Id="rId18" Type="http://schemas.openxmlformats.org/officeDocument/2006/relationships/image" Target="../media/image14.png"/><Relationship Id="rId26" Type="http://schemas.openxmlformats.org/officeDocument/2006/relationships/hyperlink" Target="https://youtu.be/rL7ZgtSz5sM" TargetMode="External"/><Relationship Id="rId39" Type="http://schemas.openxmlformats.org/officeDocument/2006/relationships/hyperlink" Target="https://www.youtube.com/watch?v=O7PhUFtcImg" TargetMode="External"/><Relationship Id="rId21" Type="http://schemas.openxmlformats.org/officeDocument/2006/relationships/image" Target="../media/image15.png"/><Relationship Id="rId34" Type="http://schemas.microsoft.com/office/2007/relationships/hdphoto" Target="../media/hdphoto7.wdp"/><Relationship Id="rId42" Type="http://schemas.openxmlformats.org/officeDocument/2006/relationships/image" Target="../media/image23.jpeg"/><Relationship Id="rId47" Type="http://schemas.openxmlformats.org/officeDocument/2006/relationships/image" Target="../media/image27.jpeg"/><Relationship Id="rId50" Type="http://schemas.openxmlformats.org/officeDocument/2006/relationships/image" Target="../media/image29.jpeg"/><Relationship Id="rId55" Type="http://schemas.openxmlformats.org/officeDocument/2006/relationships/image" Target="../media/image34.png"/><Relationship Id="rId7" Type="http://schemas.openxmlformats.org/officeDocument/2006/relationships/hyperlink" Target="https://youtu.be/CJ72SpQ42yA" TargetMode="External"/><Relationship Id="rId2" Type="http://schemas.openxmlformats.org/officeDocument/2006/relationships/image" Target="../media/image6.jpeg"/><Relationship Id="rId16" Type="http://schemas.microsoft.com/office/2007/relationships/hdphoto" Target="../media/hdphoto1.wdp"/><Relationship Id="rId29" Type="http://schemas.openxmlformats.org/officeDocument/2006/relationships/hyperlink" Target="https://youtu.be/ZuHFUjmta90" TargetMode="External"/><Relationship Id="rId11" Type="http://schemas.openxmlformats.org/officeDocument/2006/relationships/hyperlink" Target="https://youtu.be/C7WgJeZmTQk" TargetMode="External"/><Relationship Id="rId24" Type="http://schemas.openxmlformats.org/officeDocument/2006/relationships/image" Target="../media/image16.png"/><Relationship Id="rId32" Type="http://schemas.openxmlformats.org/officeDocument/2006/relationships/hyperlink" Target="https://youtu.be/eyLiT_V2QAE" TargetMode="External"/><Relationship Id="rId37" Type="http://schemas.openxmlformats.org/officeDocument/2006/relationships/hyperlink" Target="https://www.youtube.com/watch?v=ErsAOqKo2uI" TargetMode="External"/><Relationship Id="rId40" Type="http://schemas.openxmlformats.org/officeDocument/2006/relationships/image" Target="../media/image22.png"/><Relationship Id="rId45" Type="http://schemas.openxmlformats.org/officeDocument/2006/relationships/image" Target="../media/image26.jpeg"/><Relationship Id="rId53" Type="http://schemas.openxmlformats.org/officeDocument/2006/relationships/image" Target="../media/image32.png"/><Relationship Id="rId58" Type="http://schemas.openxmlformats.org/officeDocument/2006/relationships/image" Target="../media/image37.png"/><Relationship Id="rId5" Type="http://schemas.openxmlformats.org/officeDocument/2006/relationships/hyperlink" Target="https://youtu.be/fFO674e3jz0" TargetMode="External"/><Relationship Id="rId61" Type="http://schemas.openxmlformats.org/officeDocument/2006/relationships/image" Target="../media/image40.jpg"/><Relationship Id="rId19" Type="http://schemas.microsoft.com/office/2007/relationships/hdphoto" Target="../media/hdphoto2.wdp"/><Relationship Id="rId14" Type="http://schemas.openxmlformats.org/officeDocument/2006/relationships/image" Target="../media/image12.jpeg"/><Relationship Id="rId22" Type="http://schemas.microsoft.com/office/2007/relationships/hdphoto" Target="../media/hdphoto3.wdp"/><Relationship Id="rId27" Type="http://schemas.openxmlformats.org/officeDocument/2006/relationships/image" Target="../media/image17.png"/><Relationship Id="rId30" Type="http://schemas.openxmlformats.org/officeDocument/2006/relationships/image" Target="../media/image18.png"/><Relationship Id="rId35" Type="http://schemas.openxmlformats.org/officeDocument/2006/relationships/hyperlink" Target="https://youtu.be/39nY80EqfKY" TargetMode="External"/><Relationship Id="rId43" Type="http://schemas.openxmlformats.org/officeDocument/2006/relationships/image" Target="../media/image24.jpeg"/><Relationship Id="rId48" Type="http://schemas.openxmlformats.org/officeDocument/2006/relationships/image" Target="../media/image28.png"/><Relationship Id="rId56" Type="http://schemas.openxmlformats.org/officeDocument/2006/relationships/image" Target="../media/image35.png"/><Relationship Id="rId8" Type="http://schemas.openxmlformats.org/officeDocument/2006/relationships/image" Target="../media/image9.jpeg"/><Relationship Id="rId51" Type="http://schemas.openxmlformats.org/officeDocument/2006/relationships/image" Target="../media/image30.png"/><Relationship Id="rId3" Type="http://schemas.openxmlformats.org/officeDocument/2006/relationships/hyperlink" Target="https://youtu.be/O8EPAolAsAU" TargetMode="External"/><Relationship Id="rId12" Type="http://schemas.openxmlformats.org/officeDocument/2006/relationships/image" Target="../media/image11.jpeg"/><Relationship Id="rId17" Type="http://schemas.openxmlformats.org/officeDocument/2006/relationships/hyperlink" Target="https://youtu.be/RCJAJqEmzfM" TargetMode="External"/><Relationship Id="rId25" Type="http://schemas.microsoft.com/office/2007/relationships/hdphoto" Target="../media/hdphoto4.wdp"/><Relationship Id="rId33" Type="http://schemas.openxmlformats.org/officeDocument/2006/relationships/image" Target="../media/image19.png"/><Relationship Id="rId38" Type="http://schemas.openxmlformats.org/officeDocument/2006/relationships/image" Target="../media/image21.png"/><Relationship Id="rId46" Type="http://schemas.openxmlformats.org/officeDocument/2006/relationships/image" Target="cid:image001.jpg@01DA8121.2B2AF3B0" TargetMode="External"/><Relationship Id="rId59" Type="http://schemas.openxmlformats.org/officeDocument/2006/relationships/image" Target="../media/image38.jpg"/><Relationship Id="rId20" Type="http://schemas.openxmlformats.org/officeDocument/2006/relationships/hyperlink" Target="https://youtu.be/YvUrdEwfSpE" TargetMode="External"/><Relationship Id="rId41" Type="http://schemas.openxmlformats.org/officeDocument/2006/relationships/hyperlink" Target="https://youtu.be/UlnUtHuQ2rk" TargetMode="External"/><Relationship Id="rId54" Type="http://schemas.openxmlformats.org/officeDocument/2006/relationships/image" Target="../media/image33.png"/><Relationship Id="rId1" Type="http://schemas.openxmlformats.org/officeDocument/2006/relationships/hyperlink" Target="https://youtu.be/0-iRJFQYHZw" TargetMode="External"/><Relationship Id="rId6" Type="http://schemas.openxmlformats.org/officeDocument/2006/relationships/image" Target="../media/image8.jpeg"/><Relationship Id="rId15" Type="http://schemas.openxmlformats.org/officeDocument/2006/relationships/image" Target="../media/image13.png"/><Relationship Id="rId23" Type="http://schemas.openxmlformats.org/officeDocument/2006/relationships/hyperlink" Target="https://youtu.be/dNFqkZ24pT0" TargetMode="External"/><Relationship Id="rId28" Type="http://schemas.microsoft.com/office/2007/relationships/hdphoto" Target="../media/hdphoto5.wdp"/><Relationship Id="rId36" Type="http://schemas.openxmlformats.org/officeDocument/2006/relationships/image" Target="../media/image20.jpeg"/><Relationship Id="rId49" Type="http://schemas.openxmlformats.org/officeDocument/2006/relationships/hyperlink" Target="https://youtu.be/vux1xoDrrwY" TargetMode="External"/><Relationship Id="rId57" Type="http://schemas.openxmlformats.org/officeDocument/2006/relationships/image" Target="../media/image36.png"/><Relationship Id="rId10" Type="http://schemas.openxmlformats.org/officeDocument/2006/relationships/image" Target="../media/image10.jpg"/><Relationship Id="rId31" Type="http://schemas.microsoft.com/office/2007/relationships/hdphoto" Target="../media/hdphoto6.wdp"/><Relationship Id="rId44" Type="http://schemas.openxmlformats.org/officeDocument/2006/relationships/image" Target="../media/image25.png"/><Relationship Id="rId52" Type="http://schemas.openxmlformats.org/officeDocument/2006/relationships/image" Target="../media/image31.png"/><Relationship Id="rId60" Type="http://schemas.openxmlformats.org/officeDocument/2006/relationships/image" Target="../media/image39.png"/><Relationship Id="rId4" Type="http://schemas.openxmlformats.org/officeDocument/2006/relationships/image" Target="../media/image7.jpeg"/><Relationship Id="rId9" Type="http://schemas.openxmlformats.org/officeDocument/2006/relationships/hyperlink" Target="https://youtu.be/55yngvyf-oE"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48.emf"/><Relationship Id="rId13" Type="http://schemas.openxmlformats.org/officeDocument/2006/relationships/image" Target="../media/image53.emf"/><Relationship Id="rId3" Type="http://schemas.openxmlformats.org/officeDocument/2006/relationships/image" Target="../media/image43.jpeg"/><Relationship Id="rId7" Type="http://schemas.openxmlformats.org/officeDocument/2006/relationships/image" Target="../media/image47.emf"/><Relationship Id="rId12" Type="http://schemas.openxmlformats.org/officeDocument/2006/relationships/image" Target="../media/image52.emf"/><Relationship Id="rId2" Type="http://schemas.openxmlformats.org/officeDocument/2006/relationships/image" Target="../media/image42.jpeg"/><Relationship Id="rId1" Type="http://schemas.openxmlformats.org/officeDocument/2006/relationships/image" Target="../media/image41.emf"/><Relationship Id="rId6" Type="http://schemas.openxmlformats.org/officeDocument/2006/relationships/image" Target="../media/image46.emf"/><Relationship Id="rId11" Type="http://schemas.openxmlformats.org/officeDocument/2006/relationships/image" Target="../media/image51.jpeg"/><Relationship Id="rId5" Type="http://schemas.openxmlformats.org/officeDocument/2006/relationships/image" Target="../media/image45.jpeg"/><Relationship Id="rId10" Type="http://schemas.openxmlformats.org/officeDocument/2006/relationships/image" Target="../media/image50.emf"/><Relationship Id="rId4" Type="http://schemas.openxmlformats.org/officeDocument/2006/relationships/image" Target="../media/image44.jpeg"/><Relationship Id="rId9" Type="http://schemas.openxmlformats.org/officeDocument/2006/relationships/image" Target="../media/image49.emf"/></Relationships>
</file>

<file path=xl/drawings/_rels/drawing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6.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016919" cy="600075"/>
    <xdr:pic>
      <xdr:nvPicPr>
        <xdr:cNvPr id="2" name="Picture 4" descr="Mustek LR.jpg">
          <a:extLst>
            <a:ext uri="{FF2B5EF4-FFF2-40B4-BE49-F238E27FC236}">
              <a16:creationId xmlns:a16="http://schemas.microsoft.com/office/drawing/2014/main" id="{ADD64594-B599-4A7E-90CC-3816E352C3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016919" cy="600075"/>
        </a:xfrm>
        <a:prstGeom prst="rect">
          <a:avLst/>
        </a:prstGeom>
        <a:noFill/>
        <a:ln w="9525">
          <a:noFill/>
          <a:miter lim="800000"/>
          <a:headEnd/>
          <a:tailEnd/>
        </a:ln>
      </xdr:spPr>
    </xdr:pic>
    <xdr:clientData/>
  </xdr:oneCellAnchor>
  <xdr:oneCellAnchor>
    <xdr:from>
      <xdr:col>5</xdr:col>
      <xdr:colOff>133350</xdr:colOff>
      <xdr:row>0</xdr:row>
      <xdr:rowOff>66675</xdr:rowOff>
    </xdr:from>
    <xdr:ext cx="3362325" cy="1280708"/>
    <xdr:pic>
      <xdr:nvPicPr>
        <xdr:cNvPr id="3" name="Picture 3">
          <a:extLst>
            <a:ext uri="{FF2B5EF4-FFF2-40B4-BE49-F238E27FC236}">
              <a16:creationId xmlns:a16="http://schemas.microsoft.com/office/drawing/2014/main" id="{2F10FFFB-724D-41B5-B211-E251136AD01F}"/>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181350" y="66675"/>
          <a:ext cx="3362325" cy="1280708"/>
        </a:xfrm>
        <a:prstGeom prst="rect">
          <a:avLst/>
        </a:prstGeom>
        <a:noFill/>
        <a:ln w="9525">
          <a:noFill/>
          <a:miter lim="800000"/>
          <a:headEnd/>
          <a:tailEnd/>
        </a:ln>
      </xdr:spPr>
    </xdr:pic>
    <xdr:clientData/>
  </xdr:oneCellAnchor>
  <xdr:twoCellAnchor editAs="oneCell">
    <xdr:from>
      <xdr:col>0</xdr:col>
      <xdr:colOff>0</xdr:colOff>
      <xdr:row>5</xdr:row>
      <xdr:rowOff>28575</xdr:rowOff>
    </xdr:from>
    <xdr:to>
      <xdr:col>15</xdr:col>
      <xdr:colOff>590550</xdr:colOff>
      <xdr:row>11</xdr:row>
      <xdr:rowOff>179993</xdr:rowOff>
    </xdr:to>
    <xdr:pic>
      <xdr:nvPicPr>
        <xdr:cNvPr id="5" name="Picture 4">
          <a:extLst>
            <a:ext uri="{FF2B5EF4-FFF2-40B4-BE49-F238E27FC236}">
              <a16:creationId xmlns:a16="http://schemas.microsoft.com/office/drawing/2014/main" id="{60D2CC3C-4428-D83D-F71A-58B614868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333625"/>
          <a:ext cx="9734550" cy="1294418"/>
        </a:xfrm>
        <a:prstGeom prst="rect">
          <a:avLst/>
        </a:prstGeom>
      </xdr:spPr>
    </xdr:pic>
    <xdr:clientData/>
  </xdr:twoCellAnchor>
  <xdr:twoCellAnchor editAs="oneCell">
    <xdr:from>
      <xdr:col>0</xdr:col>
      <xdr:colOff>19050</xdr:colOff>
      <xdr:row>55</xdr:row>
      <xdr:rowOff>0</xdr:rowOff>
    </xdr:from>
    <xdr:to>
      <xdr:col>1</xdr:col>
      <xdr:colOff>495300</xdr:colOff>
      <xdr:row>60</xdr:row>
      <xdr:rowOff>161925</xdr:rowOff>
    </xdr:to>
    <xdr:pic>
      <xdr:nvPicPr>
        <xdr:cNvPr id="6" name="Picture 5">
          <a:extLst>
            <a:ext uri="{FF2B5EF4-FFF2-40B4-BE49-F238E27FC236}">
              <a16:creationId xmlns:a16="http://schemas.microsoft.com/office/drawing/2014/main" id="{C5FAADED-769C-4987-8362-514F80B60C64}"/>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9050" y="13049250"/>
          <a:ext cx="108585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523874</xdr:colOff>
      <xdr:row>55</xdr:row>
      <xdr:rowOff>0</xdr:rowOff>
    </xdr:from>
    <xdr:to>
      <xdr:col>8</xdr:col>
      <xdr:colOff>454818</xdr:colOff>
      <xdr:row>60</xdr:row>
      <xdr:rowOff>161925</xdr:rowOff>
    </xdr:to>
    <xdr:pic>
      <xdr:nvPicPr>
        <xdr:cNvPr id="7" name="Picture 6">
          <a:extLst>
            <a:ext uri="{FF2B5EF4-FFF2-40B4-BE49-F238E27FC236}">
              <a16:creationId xmlns:a16="http://schemas.microsoft.com/office/drawing/2014/main" id="{644AA666-EDA6-4386-B591-CEB5796D38B6}"/>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4181474" y="13049250"/>
          <a:ext cx="1150144"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10</xdr:row>
      <xdr:rowOff>38100</xdr:rowOff>
    </xdr:from>
    <xdr:to>
      <xdr:col>2</xdr:col>
      <xdr:colOff>2136615</xdr:colOff>
      <xdr:row>11</xdr:row>
      <xdr:rowOff>28575</xdr:rowOff>
    </xdr:to>
    <xdr:pic>
      <xdr:nvPicPr>
        <xdr:cNvPr id="13" name="Picture 12">
          <a:hlinkClick xmlns:r="http://schemas.openxmlformats.org/officeDocument/2006/relationships" r:id="rId1"/>
          <a:extLst>
            <a:ext uri="{FF2B5EF4-FFF2-40B4-BE49-F238E27FC236}">
              <a16:creationId xmlns:a16="http://schemas.microsoft.com/office/drawing/2014/main" id="{C1F6D9A3-02BE-42E0-9769-34270FD2F224}"/>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5147" t="17459" r="3676" b="18679"/>
        <a:stretch/>
      </xdr:blipFill>
      <xdr:spPr>
        <a:xfrm>
          <a:off x="11229975" y="200025"/>
          <a:ext cx="2022315" cy="1133475"/>
        </a:xfrm>
        <a:prstGeom prst="rect">
          <a:avLst/>
        </a:prstGeom>
      </xdr:spPr>
    </xdr:pic>
    <xdr:clientData/>
  </xdr:twoCellAnchor>
  <xdr:twoCellAnchor editAs="oneCell">
    <xdr:from>
      <xdr:col>2</xdr:col>
      <xdr:colOff>19051</xdr:colOff>
      <xdr:row>43</xdr:row>
      <xdr:rowOff>28576</xdr:rowOff>
    </xdr:from>
    <xdr:to>
      <xdr:col>2</xdr:col>
      <xdr:colOff>2154145</xdr:colOff>
      <xdr:row>43</xdr:row>
      <xdr:rowOff>809625</xdr:rowOff>
    </xdr:to>
    <xdr:pic>
      <xdr:nvPicPr>
        <xdr:cNvPr id="21" name="Picture 20">
          <a:hlinkClick xmlns:r="http://schemas.openxmlformats.org/officeDocument/2006/relationships" r:id="rId3"/>
          <a:extLst>
            <a:ext uri="{FF2B5EF4-FFF2-40B4-BE49-F238E27FC236}">
              <a16:creationId xmlns:a16="http://schemas.microsoft.com/office/drawing/2014/main" id="{08CCB812-66D4-7F08-B5EC-C52D6DB8F69F}"/>
            </a:ext>
          </a:extLst>
        </xdr:cNvPr>
        <xdr:cNvPicPr>
          <a:picLocks noChangeAspect="1"/>
        </xdr:cNvPicPr>
      </xdr:nvPicPr>
      <xdr:blipFill rotWithShape="1">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l="11520" t="50980" r="11764" b="20956"/>
        <a:stretch/>
      </xdr:blipFill>
      <xdr:spPr>
        <a:xfrm>
          <a:off x="8543926" y="15106651"/>
          <a:ext cx="2135094" cy="781049"/>
        </a:xfrm>
        <a:prstGeom prst="rect">
          <a:avLst/>
        </a:prstGeom>
      </xdr:spPr>
    </xdr:pic>
    <xdr:clientData/>
  </xdr:twoCellAnchor>
  <xdr:twoCellAnchor editAs="oneCell">
    <xdr:from>
      <xdr:col>2</xdr:col>
      <xdr:colOff>28575</xdr:colOff>
      <xdr:row>59</xdr:row>
      <xdr:rowOff>66675</xdr:rowOff>
    </xdr:from>
    <xdr:to>
      <xdr:col>3</xdr:col>
      <xdr:colOff>0</xdr:colOff>
      <xdr:row>61</xdr:row>
      <xdr:rowOff>0</xdr:rowOff>
    </xdr:to>
    <xdr:pic>
      <xdr:nvPicPr>
        <xdr:cNvPr id="23" name="Picture 22">
          <a:hlinkClick xmlns:r="http://schemas.openxmlformats.org/officeDocument/2006/relationships" r:id="rId5"/>
          <a:extLst>
            <a:ext uri="{FF2B5EF4-FFF2-40B4-BE49-F238E27FC236}">
              <a16:creationId xmlns:a16="http://schemas.microsoft.com/office/drawing/2014/main" id="{48C42312-82C8-8E70-497A-C9822CC2F085}"/>
            </a:ext>
          </a:extLst>
        </xdr:cNvPr>
        <xdr:cNvPicPr>
          <a:picLocks noChangeAspect="1"/>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l="5759" t="24810" r="4044" b="18831"/>
        <a:stretch/>
      </xdr:blipFill>
      <xdr:spPr>
        <a:xfrm>
          <a:off x="11144250" y="8420100"/>
          <a:ext cx="2133600" cy="1066800"/>
        </a:xfrm>
        <a:prstGeom prst="rect">
          <a:avLst/>
        </a:prstGeom>
      </xdr:spPr>
    </xdr:pic>
    <xdr:clientData/>
  </xdr:twoCellAnchor>
  <xdr:twoCellAnchor editAs="oneCell">
    <xdr:from>
      <xdr:col>2</xdr:col>
      <xdr:colOff>47625</xdr:colOff>
      <xdr:row>68</xdr:row>
      <xdr:rowOff>28576</xdr:rowOff>
    </xdr:from>
    <xdr:to>
      <xdr:col>2</xdr:col>
      <xdr:colOff>2136999</xdr:colOff>
      <xdr:row>70</xdr:row>
      <xdr:rowOff>38100</xdr:rowOff>
    </xdr:to>
    <xdr:pic>
      <xdr:nvPicPr>
        <xdr:cNvPr id="25" name="Picture 24">
          <a:hlinkClick xmlns:r="http://schemas.openxmlformats.org/officeDocument/2006/relationships" r:id="rId7"/>
          <a:extLst>
            <a:ext uri="{FF2B5EF4-FFF2-40B4-BE49-F238E27FC236}">
              <a16:creationId xmlns:a16="http://schemas.microsoft.com/office/drawing/2014/main" id="{191B56A6-11D8-3337-FFF6-036312D2D8AA}"/>
            </a:ext>
          </a:extLst>
        </xdr:cNvPr>
        <xdr:cNvPicPr>
          <a:picLocks noChangeAspect="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l="12623" t="40645" r="10295" b="30217"/>
        <a:stretch/>
      </xdr:blipFill>
      <xdr:spPr>
        <a:xfrm>
          <a:off x="11163300" y="10553701"/>
          <a:ext cx="2089374" cy="790574"/>
        </a:xfrm>
        <a:prstGeom prst="rect">
          <a:avLst/>
        </a:prstGeom>
      </xdr:spPr>
    </xdr:pic>
    <xdr:clientData/>
  </xdr:twoCellAnchor>
  <xdr:twoCellAnchor editAs="oneCell">
    <xdr:from>
      <xdr:col>2</xdr:col>
      <xdr:colOff>247650</xdr:colOff>
      <xdr:row>164</xdr:row>
      <xdr:rowOff>1</xdr:rowOff>
    </xdr:from>
    <xdr:to>
      <xdr:col>2</xdr:col>
      <xdr:colOff>1866900</xdr:colOff>
      <xdr:row>166</xdr:row>
      <xdr:rowOff>148805</xdr:rowOff>
    </xdr:to>
    <xdr:pic>
      <xdr:nvPicPr>
        <xdr:cNvPr id="35" name="Picture 34">
          <a:hlinkClick xmlns:r="http://schemas.openxmlformats.org/officeDocument/2006/relationships" r:id="rId9"/>
          <a:extLst>
            <a:ext uri="{FF2B5EF4-FFF2-40B4-BE49-F238E27FC236}">
              <a16:creationId xmlns:a16="http://schemas.microsoft.com/office/drawing/2014/main" id="{CB7E7830-744E-DA0E-FDD0-CD19A7C69165}"/>
            </a:ext>
          </a:extLst>
        </xdr:cNvPr>
        <xdr:cNvPicPr>
          <a:picLocks noChangeAspect="1"/>
        </xdr:cNvPicPr>
      </xdr:nvPicPr>
      <xdr:blipFill rotWithShape="1">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l="13480" t="28064" r="14460" b="23774"/>
        <a:stretch/>
      </xdr:blipFill>
      <xdr:spPr>
        <a:xfrm>
          <a:off x="11363325" y="25898476"/>
          <a:ext cx="1619250" cy="1082254"/>
        </a:xfrm>
        <a:prstGeom prst="rect">
          <a:avLst/>
        </a:prstGeom>
      </xdr:spPr>
    </xdr:pic>
    <xdr:clientData/>
  </xdr:twoCellAnchor>
  <xdr:twoCellAnchor editAs="oneCell">
    <xdr:from>
      <xdr:col>2</xdr:col>
      <xdr:colOff>361950</xdr:colOff>
      <xdr:row>170</xdr:row>
      <xdr:rowOff>0</xdr:rowOff>
    </xdr:from>
    <xdr:to>
      <xdr:col>2</xdr:col>
      <xdr:colOff>1825670</xdr:colOff>
      <xdr:row>172</xdr:row>
      <xdr:rowOff>88853</xdr:rowOff>
    </xdr:to>
    <xdr:pic>
      <xdr:nvPicPr>
        <xdr:cNvPr id="37" name="Picture 36">
          <a:hlinkClick xmlns:r="http://schemas.openxmlformats.org/officeDocument/2006/relationships" r:id="rId11"/>
          <a:extLst>
            <a:ext uri="{FF2B5EF4-FFF2-40B4-BE49-F238E27FC236}">
              <a16:creationId xmlns:a16="http://schemas.microsoft.com/office/drawing/2014/main" id="{03B52BE1-7D62-F9B2-9AA7-E0FC38493836}"/>
            </a:ext>
          </a:extLst>
        </xdr:cNvPr>
        <xdr:cNvPicPr>
          <a:picLocks noChangeAspect="1"/>
        </xdr:cNvPicPr>
      </xdr:nvPicPr>
      <xdr:blipFill rotWithShape="1">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l="13726" t="23407" r="12378" b="24020"/>
        <a:stretch/>
      </xdr:blipFill>
      <xdr:spPr>
        <a:xfrm>
          <a:off x="11477625" y="27479625"/>
          <a:ext cx="1463720" cy="1041353"/>
        </a:xfrm>
        <a:prstGeom prst="rect">
          <a:avLst/>
        </a:prstGeom>
      </xdr:spPr>
    </xdr:pic>
    <xdr:clientData/>
  </xdr:twoCellAnchor>
  <xdr:twoCellAnchor editAs="oneCell">
    <xdr:from>
      <xdr:col>2</xdr:col>
      <xdr:colOff>504825</xdr:colOff>
      <xdr:row>215</xdr:row>
      <xdr:rowOff>38100</xdr:rowOff>
    </xdr:from>
    <xdr:to>
      <xdr:col>2</xdr:col>
      <xdr:colOff>1876424</xdr:colOff>
      <xdr:row>219</xdr:row>
      <xdr:rowOff>23920</xdr:rowOff>
    </xdr:to>
    <xdr:pic>
      <xdr:nvPicPr>
        <xdr:cNvPr id="45" name="Picture 44">
          <a:hlinkClick xmlns:r="http://schemas.openxmlformats.org/officeDocument/2006/relationships" r:id="rId13"/>
          <a:extLst>
            <a:ext uri="{FF2B5EF4-FFF2-40B4-BE49-F238E27FC236}">
              <a16:creationId xmlns:a16="http://schemas.microsoft.com/office/drawing/2014/main" id="{6F491FD5-B5BE-9F42-A4D6-4D33EAD8AFC4}"/>
            </a:ext>
          </a:extLst>
        </xdr:cNvPr>
        <xdr:cNvPicPr>
          <a:picLocks noChangeAspect="1"/>
        </xdr:cNvPicPr>
      </xdr:nvPicPr>
      <xdr:blipFill rotWithShape="1">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rcRect l="8742" t="12793" r="7462" b="13007"/>
        <a:stretch/>
      </xdr:blipFill>
      <xdr:spPr>
        <a:xfrm>
          <a:off x="11620500" y="36452175"/>
          <a:ext cx="1371599" cy="1214545"/>
        </a:xfrm>
        <a:prstGeom prst="rect">
          <a:avLst/>
        </a:prstGeom>
      </xdr:spPr>
    </xdr:pic>
    <xdr:clientData/>
  </xdr:twoCellAnchor>
  <xdr:twoCellAnchor editAs="oneCell">
    <xdr:from>
      <xdr:col>2</xdr:col>
      <xdr:colOff>419100</xdr:colOff>
      <xdr:row>229</xdr:row>
      <xdr:rowOff>1</xdr:rowOff>
    </xdr:from>
    <xdr:to>
      <xdr:col>2</xdr:col>
      <xdr:colOff>1790699</xdr:colOff>
      <xdr:row>232</xdr:row>
      <xdr:rowOff>100782</xdr:rowOff>
    </xdr:to>
    <xdr:pic>
      <xdr:nvPicPr>
        <xdr:cNvPr id="47" name="Picture 46">
          <a:hlinkClick xmlns:r="http://schemas.openxmlformats.org/officeDocument/2006/relationships" r:id="rId11"/>
          <a:extLst>
            <a:ext uri="{FF2B5EF4-FFF2-40B4-BE49-F238E27FC236}">
              <a16:creationId xmlns:a16="http://schemas.microsoft.com/office/drawing/2014/main" id="{85AC2991-AFB9-37F3-2D73-8675C1A3DF6C}"/>
            </a:ext>
          </a:extLst>
        </xdr:cNvPr>
        <xdr:cNvPicPr>
          <a:picLocks noChangeAspect="1"/>
        </xdr:cNvPicPr>
      </xdr:nvPicPr>
      <xdr:blipFill rotWithShape="1">
        <a:blip xmlns:r="http://schemas.openxmlformats.org/officeDocument/2006/relationships" r:embed="rId15" cstate="print">
          <a:clrChange>
            <a:clrFrom>
              <a:srgbClr val="FFFFFF"/>
            </a:clrFrom>
            <a:clrTo>
              <a:srgbClr val="FFFFFF">
                <a:alpha val="0"/>
              </a:srgbClr>
            </a:clrTo>
          </a:clrChange>
          <a:extLst>
            <a:ext uri="{BEBA8EAE-BF5A-486C-A8C5-ECC9F3942E4B}">
              <a14:imgProps xmlns:a14="http://schemas.microsoft.com/office/drawing/2010/main">
                <a14:imgLayer r:embed="rId16">
                  <a14:imgEffect>
                    <a14:backgroundRemoval t="17838" b="79189" l="14865" r="84054">
                      <a14:foregroundMark x1="49189" y1="25269" x2="49189" y2="25269"/>
                      <a14:foregroundMark x1="35135" y1="27688" x2="35135" y2="27688"/>
                      <a14:foregroundMark x1="40541" y1="26344" x2="40541" y2="26344"/>
                      <a14:foregroundMark x1="44865" y1="26882" x2="44865" y2="26882"/>
                      <a14:foregroundMark x1="50541" y1="28763" x2="50541" y2="28763"/>
                      <a14:foregroundMark x1="57838" y1="28226" x2="57838" y2="28226"/>
                      <a14:foregroundMark x1="64054" y1="27688" x2="64054" y2="27688"/>
                      <a14:foregroundMark x1="65405" y1="24462" x2="65405" y2="24462"/>
                      <a14:foregroundMark x1="65405" y1="23925" x2="65405" y2="23925"/>
                      <a14:foregroundMark x1="62162" y1="22043" x2="62162" y2="22043"/>
                      <a14:foregroundMark x1="44865" y1="20161" x2="44865" y2="20161"/>
                      <a14:foregroundMark x1="54865" y1="19624" x2="54865" y2="19624"/>
                      <a14:foregroundMark x1="55405" y1="18280" x2="55405" y2="18280"/>
                      <a14:foregroundMark x1="16486" y1="24731" x2="16486" y2="24731"/>
                      <a14:foregroundMark x1="15405" y1="28919" x2="15405" y2="28919"/>
                      <a14:foregroundMark x1="18919" y1="31892" x2="18919" y2="31892"/>
                      <a14:foregroundMark x1="22432" y1="36216" x2="22432" y2="36216"/>
                      <a14:foregroundMark x1="21892" y1="40000" x2="21892" y2="40000"/>
                      <a14:foregroundMark x1="20541" y1="43514" x2="20541" y2="43514"/>
                      <a14:foregroundMark x1="19189" y1="42703" x2="19189" y2="42703"/>
                      <a14:foregroundMark x1="17297" y1="47297" x2="17297" y2="47297"/>
                      <a14:foregroundMark x1="19459" y1="52973" x2="19459" y2="52973"/>
                      <a14:foregroundMark x1="18649" y1="58108" x2="18649" y2="58108"/>
                      <a14:foregroundMark x1="21081" y1="56486" x2="21081" y2="56486"/>
                      <a14:foregroundMark x1="17838" y1="60811" x2="17838" y2="60811"/>
                      <a14:foregroundMark x1="24595" y1="60811" x2="24595" y2="60811"/>
                      <a14:foregroundMark x1="23784" y1="67027" x2="23784" y2="67027"/>
                      <a14:foregroundMark x1="31622" y1="79459" x2="31622" y2="79459"/>
                      <a14:foregroundMark x1="84054" y1="62162" x2="84054" y2="62162"/>
                      <a14:backgroundMark x1="45135" y1="20000" x2="45135" y2="20000"/>
                      <a14:backgroundMark x1="55405" y1="20000" x2="55405" y2="20000"/>
                      <a14:backgroundMark x1="55135" y1="19189" x2="55135" y2="19189"/>
                      <a14:backgroundMark x1="54865" y1="19459" x2="54865" y2="19459"/>
                      <a14:backgroundMark x1="55405" y1="18378" x2="55405" y2="18378"/>
                      <a14:backgroundMark x1="55946" y1="18108" x2="55946" y2="18108"/>
                    </a14:backgroundRemoval>
                  </a14:imgEffect>
                </a14:imgLayer>
              </a14:imgProps>
            </a:ext>
            <a:ext uri="{28A0092B-C50C-407E-A947-70E740481C1C}">
              <a14:useLocalDpi xmlns:a14="http://schemas.microsoft.com/office/drawing/2010/main" val="0"/>
            </a:ext>
          </a:extLst>
        </a:blip>
        <a:srcRect l="11010" t="18351" r="12375" b="16962"/>
        <a:stretch/>
      </xdr:blipFill>
      <xdr:spPr>
        <a:xfrm>
          <a:off x="9201150" y="46120051"/>
          <a:ext cx="1371599" cy="1158056"/>
        </a:xfrm>
        <a:prstGeom prst="rect">
          <a:avLst/>
        </a:prstGeom>
      </xdr:spPr>
    </xdr:pic>
    <xdr:clientData/>
  </xdr:twoCellAnchor>
  <xdr:twoCellAnchor editAs="oneCell">
    <xdr:from>
      <xdr:col>2</xdr:col>
      <xdr:colOff>342900</xdr:colOff>
      <xdr:row>251</xdr:row>
      <xdr:rowOff>9525</xdr:rowOff>
    </xdr:from>
    <xdr:to>
      <xdr:col>2</xdr:col>
      <xdr:colOff>1444265</xdr:colOff>
      <xdr:row>254</xdr:row>
      <xdr:rowOff>38100</xdr:rowOff>
    </xdr:to>
    <xdr:pic>
      <xdr:nvPicPr>
        <xdr:cNvPr id="49" name="Picture 48">
          <a:hlinkClick xmlns:r="http://schemas.openxmlformats.org/officeDocument/2006/relationships" r:id="rId17"/>
          <a:extLst>
            <a:ext uri="{FF2B5EF4-FFF2-40B4-BE49-F238E27FC236}">
              <a16:creationId xmlns:a16="http://schemas.microsoft.com/office/drawing/2014/main" id="{6EF2CCDA-DC58-67D6-0097-F77725268A82}"/>
            </a:ext>
          </a:extLst>
        </xdr:cNvPr>
        <xdr:cNvPicPr>
          <a:picLocks noChangeAspect="1"/>
        </xdr:cNvPicPr>
      </xdr:nvPicPr>
      <xdr:blipFill rotWithShape="1">
        <a:blip xmlns:r="http://schemas.openxmlformats.org/officeDocument/2006/relationships" r:embed="rId18" cstate="print">
          <a:clrChange>
            <a:clrFrom>
              <a:srgbClr val="FFFFFF"/>
            </a:clrFrom>
            <a:clrTo>
              <a:srgbClr val="FFFFFF">
                <a:alpha val="0"/>
              </a:srgbClr>
            </a:clrTo>
          </a:clrChange>
          <a:extLst>
            <a:ext uri="{BEBA8EAE-BF5A-486C-A8C5-ECC9F3942E4B}">
              <a14:imgProps xmlns:a14="http://schemas.microsoft.com/office/drawing/2010/main">
                <a14:imgLayer r:embed="rId19">
                  <a14:imgEffect>
                    <a14:backgroundRemoval t="12689" b="84391" l="12588" r="83384">
                      <a14:foregroundMark x1="30413" y1="18832" x2="30413" y2="18832"/>
                      <a14:foregroundMark x1="28701" y1="24169" x2="28701" y2="24169"/>
                      <a14:foregroundMark x1="26284" y1="27492" x2="26284" y2="27492"/>
                      <a14:foregroundMark x1="19436" y1="22054" x2="19436" y2="22054"/>
                      <a14:foregroundMark x1="14904" y1="15509" x2="14904" y2="15509"/>
                      <a14:foregroundMark x1="51360" y1="21450" x2="51360" y2="21450"/>
                      <a14:foregroundMark x1="73112" y1="22054" x2="73112" y2="22054"/>
                      <a14:foregroundMark x1="76435" y1="21148" x2="76435" y2="21148"/>
                      <a14:foregroundMark x1="62941" y1="22659" x2="62941" y2="22659"/>
                      <a14:foregroundMark x1="62437" y1="25076" x2="62437" y2="25076"/>
                      <a14:foregroundMark x1="48943" y1="25680" x2="48943" y2="25680"/>
                      <a14:foregroundMark x1="67472" y1="27190" x2="67472" y2="27190"/>
                      <a14:foregroundMark x1="75227" y1="26586" x2="75227" y2="26586"/>
                      <a14:foregroundMark x1="79355" y1="33434" x2="79355" y2="33434"/>
                      <a14:foregroundMark x1="82377" y1="37362" x2="82377" y2="37362"/>
                      <a14:foregroundMark x1="80262" y1="37865" x2="80262" y2="37865"/>
                      <a14:foregroundMark x1="79960" y1="39980" x2="79960" y2="39980"/>
                      <a14:foregroundMark x1="82377" y1="44512" x2="82377" y2="44512"/>
                      <a14:foregroundMark x1="80866" y1="45116" x2="80866" y2="45116"/>
                      <a14:foregroundMark x1="45720" y1="41793" x2="45720" y2="41793"/>
                      <a14:foregroundMark x1="50151" y1="55488" x2="50151" y2="55488"/>
                      <a14:foregroundMark x1="68379" y1="76737" x2="68379" y2="76737"/>
                      <a14:foregroundMark x1="64753" y1="76737" x2="64753" y2="76737"/>
                      <a14:foregroundMark x1="61833" y1="74924" x2="61833" y2="74924"/>
                      <a14:foregroundMark x1="51662" y1="74622" x2="51662" y2="74622"/>
                      <a14:foregroundMark x1="38469" y1="76133" x2="38469" y2="76133"/>
                      <a14:foregroundMark x1="28701" y1="77644" x2="28701" y2="77644"/>
                      <a14:foregroundMark x1="23867" y1="77039" x2="23867" y2="77039"/>
                      <a14:foregroundMark x1="19738" y1="76435" x2="19738" y2="76435"/>
                      <a14:foregroundMark x1="22356" y1="77946" x2="22356" y2="77946"/>
                      <a14:foregroundMark x1="48640" y1="80866" x2="48640" y2="80866"/>
                      <a14:foregroundMark x1="35247" y1="76737" x2="35247" y2="76737"/>
                      <a14:foregroundMark x1="33434" y1="77039" x2="33434" y2="77039"/>
                      <a14:foregroundMark x1="34038" y1="79960" x2="34038" y2="79960"/>
                      <a14:foregroundMark x1="34038" y1="79960" x2="34038" y2="79960"/>
                      <a14:foregroundMark x1="34642" y1="78550" x2="34642" y2="78550"/>
                      <a14:foregroundMark x1="36455" y1="77341" x2="36455" y2="77341"/>
                      <a14:foregroundMark x1="37059" y1="77039" x2="37059" y2="77039"/>
                      <a14:foregroundMark x1="39980" y1="75831" x2="39980" y2="75831"/>
                      <a14:foregroundMark x1="44209" y1="75227" x2="44209" y2="75227"/>
                      <a14:foregroundMark x1="45921" y1="74622" x2="45921" y2="74622"/>
                      <a14:foregroundMark x1="49547" y1="74320" x2="49547" y2="74320"/>
                      <a14:foregroundMark x1="52568" y1="74320" x2="52568" y2="74320"/>
                      <a14:foregroundMark x1="66264" y1="78248" x2="66264" y2="78248"/>
                      <a14:foregroundMark x1="69285" y1="77341" x2="69285" y2="77341"/>
                      <a14:foregroundMark x1="69285" y1="77341" x2="69285" y2="77341"/>
                      <a14:foregroundMark x1="71299" y1="75227" x2="71299" y2="75227"/>
                      <a14:foregroundMark x1="75529" y1="74924" x2="75529" y2="74924"/>
                      <a14:foregroundMark x1="78550" y1="74924" x2="78550" y2="74924"/>
                      <a14:foregroundMark x1="81470" y1="76435" x2="81470" y2="76435"/>
                      <a14:foregroundMark x1="81772" y1="79658" x2="81772" y2="79658"/>
                      <a14:foregroundMark x1="81772" y1="80262" x2="81772" y2="80262"/>
                      <a14:foregroundMark x1="81772" y1="80262" x2="81772" y2="80262"/>
                      <a14:foregroundMark x1="81772" y1="80262" x2="81772" y2="80262"/>
                      <a14:foregroundMark x1="81772" y1="80262" x2="81772" y2="80262"/>
                      <a14:foregroundMark x1="81772" y1="80262" x2="81772" y2="80262"/>
                      <a14:foregroundMark x1="79960" y1="81168" x2="79960" y2="81168"/>
                      <a14:foregroundMark x1="79960" y1="81168" x2="79960" y2="81168"/>
                      <a14:foregroundMark x1="78852" y1="79658" x2="78852" y2="79658"/>
                      <a14:foregroundMark x1="20342" y1="57603" x2="20342" y2="57603"/>
                      <a14:foregroundMark x1="19436" y1="52870" x2="19436" y2="52870"/>
                      <a14:foregroundMark x1="20040" y1="41188" x2="20040" y2="41188"/>
                      <a14:foregroundMark x1="20040" y1="40886" x2="20040" y2="40886"/>
                      <a14:foregroundMark x1="20040" y1="40282" x2="20040" y2="40282"/>
                      <a14:foregroundMark x1="20040" y1="40282" x2="20040" y2="40282"/>
                      <a14:foregroundMark x1="18832" y1="45921" x2="18832" y2="45921"/>
                      <a14:foregroundMark x1="18832" y1="45921" x2="18832" y2="45921"/>
                      <a14:foregroundMark x1="18530" y1="51057" x2="18530" y2="51057"/>
                      <a14:foregroundMark x1="18530" y1="54582" x2="18530" y2="54582"/>
                      <a14:foregroundMark x1="19134" y1="58510" x2="19134" y2="58510"/>
                      <a14:foregroundMark x1="22961" y1="31319" x2="22961" y2="31319"/>
                      <a14:foregroundMark x1="16717" y1="29809" x2="16717" y2="29809"/>
                      <a14:foregroundMark x1="22659" y1="31923" x2="22659" y2="31923"/>
                      <a14:foregroundMark x1="28097" y1="17019" x2="28097" y2="17019"/>
                      <a14:foregroundMark x1="75227" y1="18228" x2="75227" y2="18228"/>
                      <a14:foregroundMark x1="82679" y1="24471" x2="82679" y2="24471"/>
                      <a14:foregroundMark x1="82679" y1="24471" x2="82679" y2="24471"/>
                      <a14:foregroundMark x1="82981" y1="26284" x2="82981" y2="26284"/>
                      <a14:foregroundMark x1="83585" y1="29809" x2="83585" y2="29809"/>
                      <a14:foregroundMark x1="74622" y1="80866" x2="74622" y2="80866"/>
                      <a14:foregroundMark x1="52870" y1="56395" x2="52870" y2="56395"/>
                      <a14:foregroundMark x1="47130" y1="56395" x2="47130" y2="56395"/>
                      <a14:foregroundMark x1="50151" y1="55791" x2="50151" y2="55791"/>
                      <a14:foregroundMark x1="48640" y1="56093" x2="48640" y2="56093"/>
                      <a14:foregroundMark x1="47432" y1="55791" x2="47432" y2="55791"/>
                      <a14:foregroundMark x1="45720" y1="54884" x2="45720" y2="54884"/>
                      <a14:foregroundMark x1="51662" y1="80262" x2="51662" y2="80262"/>
                      <a14:foregroundMark x1="62437" y1="83283" x2="62437" y2="83283"/>
                      <a14:foregroundMark x1="76435" y1="84189" x2="76435" y2="84189"/>
                      <a14:foregroundMark x1="48338" y1="84491" x2="48338" y2="84491"/>
                      <a14:foregroundMark x1="81470" y1="19738" x2="81470" y2="19738"/>
                      <a14:foregroundMark x1="80564" y1="15811" x2="80564" y2="15811"/>
                      <a14:foregroundMark x1="78550" y1="13998" x2="78550" y2="13998"/>
                      <a14:foregroundMark x1="65055" y1="14602" x2="65055" y2="14602"/>
                      <a14:foregroundMark x1="55488" y1="13998" x2="55488" y2="13998"/>
                      <a14:foregroundMark x1="43303" y1="14300" x2="43303" y2="14300"/>
                      <a14:foregroundMark x1="27492" y1="14904" x2="27492" y2="14904"/>
                      <a14:foregroundMark x1="29507" y1="21752" x2="29507" y2="21752"/>
                      <a14:foregroundMark x1="45921" y1="21148" x2="45921" y2="21148"/>
                      <a14:foregroundMark x1="44814" y1="22961" x2="44814" y2="22961"/>
                      <a14:foregroundMark x1="55791" y1="22659" x2="55791" y2="22659"/>
                      <a14:foregroundMark x1="52266" y1="22356" x2="52266" y2="22356"/>
                      <a14:foregroundMark x1="51964" y1="23565" x2="51964" y2="23565"/>
                      <a14:foregroundMark x1="49849" y1="24471" x2="49849" y2="24471"/>
                      <a14:foregroundMark x1="60624" y1="24471" x2="60624" y2="24471"/>
                      <a14:foregroundMark x1="62941" y1="22054" x2="62941" y2="22054"/>
                      <a14:foregroundMark x1="67472" y1="21752" x2="67472" y2="21752"/>
                      <a14:foregroundMark x1="61833" y1="21148" x2="61833" y2="21148"/>
                      <a14:foregroundMark x1="57603" y1="26284" x2="57603" y2="26284"/>
                      <a14:foregroundMark x1="72810" y1="26586" x2="72810" y2="26586"/>
                      <a14:foregroundMark x1="77039" y1="23565" x2="77039" y2="23565"/>
                      <a14:foregroundMark x1="78852" y1="25378" x2="78852" y2="25378"/>
                      <a14:foregroundMark x1="49849" y1="28701" x2="49849" y2="28701"/>
                      <a14:foregroundMark x1="43303" y1="29003" x2="43303" y2="29003"/>
                      <a14:foregroundMark x1="37059" y1="28097" x2="37059" y2="28097"/>
                      <a14:foregroundMark x1="31923" y1="28097" x2="31923" y2="28097"/>
                      <a14:foregroundMark x1="34945" y1="25076" x2="34945" y2="25076"/>
                      <a14:foregroundMark x1="30111" y1="21450" x2="30111" y2="21450"/>
                      <a14:foregroundMark x1="21752" y1="20846" x2="21752" y2="20846"/>
                      <a14:foregroundMark x1="24471" y1="24471" x2="24471" y2="24471"/>
                      <a14:foregroundMark x1="24471" y1="27190" x2="24471" y2="27190"/>
                      <a14:foregroundMark x1="45720" y1="18530" x2="45720" y2="18530"/>
                      <a14:foregroundMark x1="38167" y1="17925" x2="38167" y2="17925"/>
                      <a14:foregroundMark x1="38469" y1="17019" x2="38469" y2="17019"/>
                      <a14:foregroundMark x1="43001" y1="29204" x2="43001" y2="29204"/>
                      <a14:foregroundMark x1="73414" y1="14904" x2="73414" y2="14904"/>
                      <a14:foregroundMark x1="51662" y1="13998" x2="51662" y2="13998"/>
                      <a14:foregroundMark x1="36455" y1="13998" x2="36455" y2="13998"/>
                      <a14:foregroundMark x1="46828" y1="14300" x2="46828" y2="14300"/>
                      <a14:foregroundMark x1="42699" y1="14904" x2="42699" y2="14904"/>
                      <a14:foregroundMark x1="43001" y1="14300" x2="43001" y2="14300"/>
                      <a14:foregroundMark x1="37563" y1="14904" x2="37563" y2="14904"/>
                      <a14:foregroundMark x1="40584" y1="13998" x2="40584" y2="13998"/>
                      <a14:foregroundMark x1="34642" y1="13696" x2="34642" y2="13696"/>
                      <a14:foregroundMark x1="82075" y1="50453" x2="82075" y2="50453"/>
                      <a14:foregroundMark x1="81168" y1="51964" x2="81168" y2="51964"/>
                      <a14:foregroundMark x1="83283" y1="59718" x2="83283" y2="59718"/>
                      <a14:foregroundMark x1="83585" y1="67472" x2="83585" y2="67472"/>
                      <a14:foregroundMark x1="29809" y1="24471" x2="29809" y2="24471"/>
                      <a14:foregroundMark x1="21450" y1="27190" x2="21450" y2="27190"/>
                      <a14:foregroundMark x1="15206" y1="22961" x2="15206" y2="22961"/>
                      <a14:foregroundMark x1="14904" y1="16717" x2="14904" y2="16717"/>
                      <a14:foregroundMark x1="15811" y1="15206" x2="15811" y2="15206"/>
                      <a14:foregroundMark x1="26586" y1="15206" x2="26586" y2="15206"/>
                      <a14:foregroundMark x1="29204" y1="19436" x2="29204" y2="19436"/>
                      <a14:foregroundMark x1="38469" y1="21752" x2="38469" y2="21752"/>
                      <a14:foregroundMark x1="51360" y1="24169" x2="51360" y2="24169"/>
                      <a14:foregroundMark x1="44512" y1="25378" x2="44512" y2="25378"/>
                      <a14:foregroundMark x1="74018" y1="26284" x2="74018" y2="26284"/>
                      <a14:foregroundMark x1="75227" y1="23565" x2="75227" y2="23565"/>
                      <a14:foregroundMark x1="68983" y1="18530" x2="68983" y2="18530"/>
                      <a14:foregroundMark x1="54079" y1="17925" x2="54079" y2="17925"/>
                      <a14:foregroundMark x1="30413" y1="15206" x2="30413" y2="15206"/>
                      <a14:foregroundMark x1="20846" y1="14300" x2="20846" y2="14300"/>
                      <a14:foregroundMark x1="17925" y1="15206" x2="17925" y2="15206"/>
                      <a14:foregroundMark x1="15811" y1="15206" x2="15811" y2="15206"/>
                      <a14:foregroundMark x1="14904" y1="16717" x2="14904" y2="16717"/>
                      <a14:foregroundMark x1="15509" y1="18832" x2="15509" y2="18832"/>
                      <a14:foregroundMark x1="15509" y1="21148" x2="15509" y2="21148"/>
                      <a14:foregroundMark x1="15509" y1="22961" x2="15509" y2="22961"/>
                      <a14:foregroundMark x1="17321" y1="24169" x2="17321" y2="24169"/>
                      <a14:foregroundMark x1="21752" y1="25680" x2="21752" y2="25680"/>
                      <a14:foregroundMark x1="25680" y1="26284" x2="25680" y2="26284"/>
                      <a14:foregroundMark x1="33434" y1="26888" x2="33434" y2="26888"/>
                      <a14:foregroundMark x1="36153" y1="25378" x2="36153" y2="25378"/>
                      <a14:foregroundMark x1="37362" y1="22054" x2="37362" y2="22054"/>
                      <a14:foregroundMark x1="43001" y1="22054" x2="43001" y2="22054"/>
                      <a14:foregroundMark x1="45720" y1="24169" x2="45720" y2="24169"/>
                      <a14:foregroundMark x1="43303" y1="23867" x2="43303" y2="23867"/>
                      <a14:foregroundMark x1="56395" y1="22659" x2="56395" y2="22659"/>
                      <a14:foregroundMark x1="57603" y1="24471" x2="57603" y2="24471"/>
                      <a14:foregroundMark x1="56999" y1="24471" x2="56999" y2="24471"/>
                      <a14:foregroundMark x1="28902" y1="13394" x2="28902" y2="13394"/>
                      <a14:foregroundMark x1="29104" y1="12689" x2="29104" y2="12689"/>
                      <a14:foregroundMark x1="31319" y1="12991" x2="31319" y2="12991"/>
                      <a14:foregroundMark x1="26687" y1="13192" x2="26687" y2="13192"/>
                      <a14:foregroundMark x1="23666" y1="13394" x2="23666" y2="13394"/>
                      <a14:foregroundMark x1="22961" y1="13394" x2="22961" y2="13394"/>
                      <a14:foregroundMark x1="25579" y1="12790" x2="25579" y2="12790"/>
                      <a14:foregroundMark x1="25579" y1="13394" x2="25579" y2="13394"/>
                      <a14:foregroundMark x1="22558" y1="13394" x2="22558" y2="13394"/>
                      <a14:foregroundMark x1="22356" y1="13797" x2="22356" y2="13797"/>
                      <a14:foregroundMark x1="25579" y1="13394" x2="25579" y2="13394"/>
                      <a14:foregroundMark x1="22155" y1="13394" x2="22155" y2="13394"/>
                      <a14:foregroundMark x1="25478" y1="13293" x2="25478" y2="13293"/>
                      <a14:foregroundMark x1="25478" y1="13394" x2="25478" y2="13394"/>
                      <a14:foregroundMark x1="66264" y1="22961" x2="66264" y2="22961"/>
                      <a14:foregroundMark x1="68681" y1="23565" x2="68681" y2="23565"/>
                      <a14:foregroundMark x1="69587" y1="24068" x2="69587" y2="24068"/>
                      <a14:foregroundMark x1="69789" y1="22759" x2="69789" y2="22759"/>
                      <a14:foregroundMark x1="64451" y1="24471" x2="64451" y2="24471"/>
                      <a14:foregroundMark x1="38167" y1="20443" x2="38167" y2="20443"/>
                      <a14:foregroundMark x1="55992" y1="23464" x2="55992" y2="23464"/>
                      <a14:foregroundMark x1="12588" y1="25881" x2="12588" y2="25881"/>
                      <a14:foregroundMark x1="13293" y1="23766" x2="13293" y2="23766"/>
                      <a14:foregroundMark x1="13293" y1="22961" x2="13293" y2="22961"/>
                      <a14:foregroundMark x1="13696" y1="22558" x2="13696" y2="22558"/>
                      <a14:foregroundMark x1="21551" y1="13494" x2="21551" y2="13494"/>
                      <a14:foregroundMark x1="80363" y1="47936" x2="80363" y2="47936"/>
                      <a14:foregroundMark x1="27795" y1="71501" x2="27795" y2="71501"/>
                      <a14:foregroundMark x1="27795" y1="71501" x2="27795" y2="71501"/>
                      <a14:foregroundMark x1="30614" y1="71098" x2="30614" y2="71098"/>
                      <a14:foregroundMark x1="44814" y1="14199" x2="44814" y2="14199"/>
                      <a14:foregroundMark x1="49345" y1="14099" x2="49345" y2="14099"/>
                      <a14:foregroundMark x1="48338" y1="13897" x2="48338" y2="13897"/>
                      <a14:foregroundMark x1="51158" y1="13897" x2="51158" y2="13897"/>
                      <a14:foregroundMark x1="53474" y1="15710" x2="53474" y2="15710"/>
                      <a14:foregroundMark x1="54280" y1="13797" x2="54280" y2="13797"/>
                      <a14:foregroundMark x1="57503" y1="13696" x2="57503" y2="13696"/>
                      <a14:foregroundMark x1="61430" y1="13897" x2="61430" y2="13897"/>
                      <a14:foregroundMark x1="60121" y1="14300" x2="60121" y2="14300"/>
                      <a14:foregroundMark x1="64350" y1="14099" x2="64350" y2="14099"/>
                      <a14:foregroundMark x1="67573" y1="13797" x2="67573" y2="13797"/>
                      <a14:foregroundMark x1="50050" y1="22659" x2="50050" y2="22659"/>
                    </a14:backgroundRemoval>
                  </a14:imgEffect>
                </a14:imgLayer>
              </a14:imgProps>
            </a:ext>
            <a:ext uri="{28A0092B-C50C-407E-A947-70E740481C1C}">
              <a14:useLocalDpi xmlns:a14="http://schemas.microsoft.com/office/drawing/2010/main" val="0"/>
            </a:ext>
          </a:extLst>
        </a:blip>
        <a:srcRect l="11343" t="11940" r="13134" b="11642"/>
        <a:stretch/>
      </xdr:blipFill>
      <xdr:spPr>
        <a:xfrm>
          <a:off x="11458575" y="43262550"/>
          <a:ext cx="1101365" cy="1114425"/>
        </a:xfrm>
        <a:prstGeom prst="rect">
          <a:avLst/>
        </a:prstGeom>
      </xdr:spPr>
    </xdr:pic>
    <xdr:clientData/>
  </xdr:twoCellAnchor>
  <xdr:twoCellAnchor editAs="oneCell">
    <xdr:from>
      <xdr:col>2</xdr:col>
      <xdr:colOff>371475</xdr:colOff>
      <xdr:row>279</xdr:row>
      <xdr:rowOff>2</xdr:rowOff>
    </xdr:from>
    <xdr:to>
      <xdr:col>2</xdr:col>
      <xdr:colOff>1468948</xdr:colOff>
      <xdr:row>283</xdr:row>
      <xdr:rowOff>0</xdr:rowOff>
    </xdr:to>
    <xdr:pic>
      <xdr:nvPicPr>
        <xdr:cNvPr id="53" name="Picture 52">
          <a:hlinkClick xmlns:r="http://schemas.openxmlformats.org/officeDocument/2006/relationships" r:id="rId20"/>
          <a:extLst>
            <a:ext uri="{FF2B5EF4-FFF2-40B4-BE49-F238E27FC236}">
              <a16:creationId xmlns:a16="http://schemas.microsoft.com/office/drawing/2014/main" id="{E1DBB2F6-15E5-B2D3-29AF-558F0E48D0E1}"/>
            </a:ext>
          </a:extLst>
        </xdr:cNvPr>
        <xdr:cNvPicPr>
          <a:picLocks noChangeAspect="1"/>
        </xdr:cNvPicPr>
      </xdr:nvPicPr>
      <xdr:blipFill rotWithShape="1">
        <a:blip xmlns:r="http://schemas.openxmlformats.org/officeDocument/2006/relationships" r:embed="rId21" cstate="print">
          <a:clrChange>
            <a:clrFrom>
              <a:srgbClr val="FFFFFF"/>
            </a:clrFrom>
            <a:clrTo>
              <a:srgbClr val="FFFFFF">
                <a:alpha val="0"/>
              </a:srgbClr>
            </a:clrTo>
          </a:clrChange>
          <a:extLst>
            <a:ext uri="{BEBA8EAE-BF5A-486C-A8C5-ECC9F3942E4B}">
              <a14:imgProps xmlns:a14="http://schemas.microsoft.com/office/drawing/2010/main">
                <a14:imgLayer r:embed="rId22">
                  <a14:imgEffect>
                    <a14:backgroundRemoval t="8359" b="92749" l="19235" r="81974">
                      <a14:foregroundMark x1="29204" y1="9869" x2="29204" y2="9869"/>
                      <a14:foregroundMark x1="33736" y1="11178" x2="33736" y2="11178"/>
                      <a14:foregroundMark x1="38369" y1="8560" x2="38369" y2="8560"/>
                      <a14:foregroundMark x1="34844" y1="8359" x2="34844" y2="8359"/>
                      <a14:foregroundMark x1="30715" y1="8560" x2="30715" y2="8560"/>
                      <a14:foregroundMark x1="41893" y1="9265" x2="41893" y2="9265"/>
                      <a14:foregroundMark x1="46022" y1="9869" x2="46022" y2="9869"/>
                      <a14:foregroundMark x1="39275" y1="10977" x2="39275" y2="10977"/>
                      <a14:foregroundMark x1="32729" y1="14502" x2="32729" y2="14502"/>
                      <a14:foregroundMark x1="23666" y1="9164" x2="23666" y2="9164"/>
                      <a14:foregroundMark x1="20645" y1="15106" x2="20645" y2="15106"/>
                      <a14:foregroundMark x1="21450" y1="12286" x2="21450" y2="12286"/>
                      <a14:foregroundMark x1="23061" y1="10977" x2="23061" y2="10977"/>
                      <a14:foregroundMark x1="19335" y1="18026" x2="19335" y2="18026"/>
                      <a14:foregroundMark x1="28902" y1="17724" x2="28902" y2="17724"/>
                      <a14:foregroundMark x1="40584" y1="12487" x2="40584" y2="12487"/>
                      <a14:foregroundMark x1="48238" y1="13797" x2="48238" y2="13797"/>
                      <a14:foregroundMark x1="54783" y1="11380" x2="54783" y2="11380"/>
                      <a14:foregroundMark x1="60725" y1="9869" x2="60725" y2="9869"/>
                      <a14:foregroundMark x1="51259" y1="13595" x2="51259" y2="13595"/>
                      <a14:foregroundMark x1="53676" y1="18026" x2="53676" y2="18026"/>
                      <a14:foregroundMark x1="59919" y1="15408" x2="59919" y2="15408"/>
                      <a14:foregroundMark x1="56093" y1="13797" x2="56093" y2="13797"/>
                      <a14:foregroundMark x1="23464" y1="27190" x2="23464" y2="27190"/>
                      <a14:foregroundMark x1="59215" y1="12487" x2="59215" y2="12487"/>
                      <a14:foregroundMark x1="68479" y1="14703" x2="68479" y2="14703"/>
                      <a14:foregroundMark x1="68479" y1="14703" x2="68479" y2="14703"/>
                      <a14:foregroundMark x1="76536" y1="14502" x2="76536" y2="14502"/>
                      <a14:foregroundMark x1="75428" y1="14502" x2="75428" y2="14502"/>
                      <a14:foregroundMark x1="78953" y1="15307" x2="78953" y2="15307"/>
                      <a14:foregroundMark x1="81974" y1="27795" x2="81974" y2="27795"/>
                      <a14:foregroundMark x1="80463" y1="18026" x2="80463" y2="18026"/>
                      <a14:foregroundMark x1="36455" y1="84894" x2="36455" y2="84894"/>
                      <a14:foregroundMark x1="31319" y1="85297" x2="31319" y2="85297"/>
                      <a14:foregroundMark x1="25176" y1="91944" x2="25176" y2="91944"/>
                      <a14:foregroundMark x1="63646" y1="89930" x2="63646" y2="89930"/>
                      <a14:foregroundMark x1="62034" y1="70997" x2="62034" y2="70997"/>
                      <a14:foregroundMark x1="62034" y1="65358" x2="62034" y2="65358"/>
                      <a14:foregroundMark x1="62034" y1="65358" x2="62034" y2="65358"/>
                      <a14:foregroundMark x1="37462" y1="53273" x2="37462" y2="53273"/>
                      <a14:foregroundMark x1="30916" y1="51057" x2="30916" y2="51057"/>
                      <a14:foregroundMark x1="24773" y1="50050" x2="24773" y2="50050"/>
                      <a14:foregroundMark x1="25176" y1="53978" x2="25176" y2="53978"/>
                      <a14:foregroundMark x1="25176" y1="57200" x2="25176" y2="57200"/>
                      <a14:foregroundMark x1="63545" y1="53273" x2="63545" y2="53273"/>
                      <a14:foregroundMark x1="31621" y1="48640" x2="31621" y2="48640"/>
                      <a14:foregroundMark x1="24169" y1="43907" x2="24169" y2="43907"/>
                      <a14:foregroundMark x1="23867" y1="47633" x2="23867" y2="47633"/>
                      <a14:foregroundMark x1="25478" y1="85297" x2="25478" y2="85297"/>
                      <a14:foregroundMark x1="49345" y1="89728" x2="49345" y2="89728"/>
                      <a14:foregroundMark x1="46324" y1="89728" x2="46324" y2="89728"/>
                      <a14:foregroundMark x1="55287" y1="88620" x2="55287" y2="88620"/>
                      <a14:foregroundMark x1="57503" y1="84894" x2="57503" y2="84894"/>
                      <a14:foregroundMark x1="64955" y1="85096" x2="64955" y2="85096"/>
                      <a14:foregroundMark x1="73212" y1="87009" x2="73212" y2="87009"/>
                      <a14:foregroundMark x1="73515" y1="91037" x2="73515" y2="91037"/>
                      <a14:foregroundMark x1="65760" y1="89225" x2="65760" y2="89225"/>
                      <a14:foregroundMark x1="67573" y1="84894" x2="67573" y2="84894"/>
                      <a14:foregroundMark x1="60524" y1="78348" x2="60524" y2="78348"/>
                      <a14:foregroundMark x1="39476" y1="77140" x2="39476" y2="77140"/>
                      <a14:foregroundMark x1="25478" y1="76334" x2="25478" y2="76334"/>
                      <a14:foregroundMark x1="27795" y1="86405" x2="27795" y2="86405"/>
                      <a14:foregroundMark x1="30514" y1="89930" x2="30514" y2="89930"/>
                      <a14:foregroundMark x1="37059" y1="91641" x2="37059" y2="91641"/>
                      <a14:foregroundMark x1="38369" y1="88822" x2="38369" y2="88822"/>
                      <a14:foregroundMark x1="32628" y1="91239" x2="32628" y2="91239"/>
                      <a14:foregroundMark x1="51057" y1="89023" x2="51057" y2="89023"/>
                      <a14:foregroundMark x1="44914" y1="92145" x2="44914" y2="92145"/>
                      <a14:foregroundMark x1="45217" y1="92749" x2="45217" y2="92749"/>
                      <a14:foregroundMark x1="43907" y1="92749" x2="43907" y2="92749"/>
                      <a14:foregroundMark x1="42598" y1="30312" x2="42598" y2="30312"/>
                      <a14:foregroundMark x1="42497" y1="28097" x2="42497" y2="28097"/>
                      <a14:foregroundMark x1="40383" y1="30010" x2="40383" y2="30010"/>
                      <a14:foregroundMark x1="35952" y1="30010" x2="35952" y2="30010"/>
                      <a14:foregroundMark x1="31823" y1="30312" x2="31823" y2="30312"/>
                      <a14:foregroundMark x1="29406" y1="31118" x2="29406" y2="31118"/>
                    </a14:backgroundRemoval>
                  </a14:imgEffect>
                </a14:imgLayer>
              </a14:imgProps>
            </a:ext>
            <a:ext uri="{28A0092B-C50C-407E-A947-70E740481C1C}">
              <a14:useLocalDpi xmlns:a14="http://schemas.microsoft.com/office/drawing/2010/main" val="0"/>
            </a:ext>
          </a:extLst>
        </a:blip>
        <a:srcRect l="17877" t="5400" r="16388" b="5028"/>
        <a:stretch/>
      </xdr:blipFill>
      <xdr:spPr>
        <a:xfrm>
          <a:off x="11725275" y="58597802"/>
          <a:ext cx="1097473" cy="1495423"/>
        </a:xfrm>
        <a:prstGeom prst="rect">
          <a:avLst/>
        </a:prstGeom>
      </xdr:spPr>
    </xdr:pic>
    <xdr:clientData/>
  </xdr:twoCellAnchor>
  <xdr:twoCellAnchor editAs="oneCell">
    <xdr:from>
      <xdr:col>2</xdr:col>
      <xdr:colOff>457200</xdr:colOff>
      <xdr:row>294</xdr:row>
      <xdr:rowOff>0</xdr:rowOff>
    </xdr:from>
    <xdr:to>
      <xdr:col>2</xdr:col>
      <xdr:colOff>1409700</xdr:colOff>
      <xdr:row>299</xdr:row>
      <xdr:rowOff>65390</xdr:rowOff>
    </xdr:to>
    <xdr:pic>
      <xdr:nvPicPr>
        <xdr:cNvPr id="55" name="Picture 54">
          <a:hlinkClick xmlns:r="http://schemas.openxmlformats.org/officeDocument/2006/relationships" r:id="rId23"/>
          <a:extLst>
            <a:ext uri="{FF2B5EF4-FFF2-40B4-BE49-F238E27FC236}">
              <a16:creationId xmlns:a16="http://schemas.microsoft.com/office/drawing/2014/main" id="{E582370F-7537-A433-75B5-A602DA9C02D9}"/>
            </a:ext>
          </a:extLst>
        </xdr:cNvPr>
        <xdr:cNvPicPr>
          <a:picLocks noChangeAspect="1"/>
        </xdr:cNvPicPr>
      </xdr:nvPicPr>
      <xdr:blipFill rotWithShape="1">
        <a:blip xmlns:r="http://schemas.openxmlformats.org/officeDocument/2006/relationships" r:embed="rId24" cstate="print">
          <a:clrChange>
            <a:clrFrom>
              <a:srgbClr val="FFFFFF"/>
            </a:clrFrom>
            <a:clrTo>
              <a:srgbClr val="FFFFFF">
                <a:alpha val="0"/>
              </a:srgbClr>
            </a:clrTo>
          </a:clrChange>
          <a:extLst>
            <a:ext uri="{BEBA8EAE-BF5A-486C-A8C5-ECC9F3942E4B}">
              <a14:imgProps xmlns:a14="http://schemas.microsoft.com/office/drawing/2010/main">
                <a14:imgLayer r:embed="rId25">
                  <a14:imgEffect>
                    <a14:backgroundRemoval t="6747" b="90836" l="22256" r="78248">
                      <a14:foregroundMark x1="29305" y1="11480" x2="29305" y2="11480"/>
                      <a14:foregroundMark x1="24773" y1="51964" x2="24773" y2="51964"/>
                      <a14:foregroundMark x1="25982" y1="85700" x2="25982" y2="85700"/>
                      <a14:foregroundMark x1="63646" y1="86707" x2="63646" y2="86707"/>
                      <a14:foregroundMark x1="59919" y1="73615" x2="59919" y2="73615"/>
                      <a14:foregroundMark x1="34945" y1="69184" x2="34945" y2="69184"/>
                      <a14:foregroundMark x1="47029" y1="40383" x2="47029" y2="40383"/>
                      <a14:foregroundMark x1="52568" y1="41994" x2="52568" y2="41994"/>
                      <a14:foregroundMark x1="66365" y1="17422" x2="66365" y2="17422"/>
                      <a14:foregroundMark x1="40785" y1="15206" x2="40785" y2="15206"/>
                      <a14:foregroundMark x1="28298" y1="17623" x2="28298" y2="17623"/>
                      <a14:foregroundMark x1="23061" y1="26586" x2="23061" y2="26586"/>
                      <a14:foregroundMark x1="23263" y1="28701" x2="23263" y2="28701"/>
                      <a14:foregroundMark x1="23061" y1="36959" x2="23061" y2="36959"/>
                      <a14:foregroundMark x1="23867" y1="41591" x2="23867" y2="41591"/>
                      <a14:foregroundMark x1="23464" y1="48439" x2="23464" y2="48439"/>
                      <a14:foregroundMark x1="31621" y1="48842" x2="31621" y2="48842"/>
                      <a14:foregroundMark x1="41188" y1="48238" x2="41188" y2="48238"/>
                      <a14:foregroundMark x1="61531" y1="48439" x2="61531" y2="48439"/>
                      <a14:foregroundMark x1="74421" y1="48439" x2="74421" y2="48439"/>
                      <a14:foregroundMark x1="75227" y1="55488" x2="75227" y2="55488"/>
                      <a14:foregroundMark x1="59013" y1="41793" x2="59013" y2="41793"/>
                      <a14:foregroundMark x1="47633" y1="42800" x2="47633" y2="42800"/>
                      <a14:foregroundMark x1="58207" y1="56093" x2="58207" y2="56093"/>
                      <a14:foregroundMark x1="59215" y1="65861" x2="59215" y2="65861"/>
                      <a14:foregroundMark x1="56999" y1="42800" x2="56999" y2="42800"/>
                      <a14:foregroundMark x1="40282" y1="61531" x2="40282" y2="61531"/>
                      <a14:foregroundMark x1="37865" y1="73414" x2="37865" y2="73414"/>
                      <a14:foregroundMark x1="49648" y1="68983" x2="49648" y2="68983"/>
                      <a14:foregroundMark x1="55287" y1="68177" x2="55287" y2="68177"/>
                      <a14:foregroundMark x1="54884" y1="73414" x2="54884" y2="73414"/>
                      <a14:foregroundMark x1="43202" y1="76939" x2="43202" y2="76939"/>
                      <a14:foregroundMark x1="40081" y1="84391" x2="40081" y2="84391"/>
                      <a14:foregroundMark x1="48238" y1="89023" x2="48238" y2="89023"/>
                      <a14:foregroundMark x1="60725" y1="89023" x2="60725" y2="89023"/>
                      <a14:foregroundMark x1="66566" y1="89426" x2="66566" y2="89426"/>
                      <a14:foregroundMark x1="75428" y1="87915" x2="75428" y2="87915"/>
                      <a14:foregroundMark x1="75932" y1="73615" x2="75932" y2="73615"/>
                      <a14:foregroundMark x1="70292" y1="20544" x2="70292" y2="20544"/>
                      <a14:foregroundMark x1="59013" y1="11480" x2="59013" y2="11480"/>
                      <a14:foregroundMark x1="39275" y1="9970" x2="39275" y2="9970"/>
                      <a14:foregroundMark x1="26385" y1="8359" x2="26385" y2="8359"/>
                      <a14:foregroundMark x1="24572" y1="12689" x2="24572" y2="12689"/>
                      <a14:foregroundMark x1="23263" y1="20342" x2="23263" y2="20342"/>
                      <a14:foregroundMark x1="23464" y1="26183" x2="23464" y2="26183"/>
                      <a14:foregroundMark x1="25780" y1="21450" x2="25780" y2="21450"/>
                      <a14:foregroundMark x1="29507" y1="20745" x2="29507" y2="20745"/>
                      <a14:foregroundMark x1="36757" y1="19335" x2="36757" y2="19335"/>
                      <a14:foregroundMark x1="44109" y1="19134" x2="44109" y2="19134"/>
                      <a14:foregroundMark x1="56798" y1="13696" x2="56798" y2="13696"/>
                      <a14:foregroundMark x1="49245" y1="12487" x2="49245" y2="12487"/>
                      <a14:foregroundMark x1="47835" y1="9366" x2="47835" y2="9366"/>
                      <a14:foregroundMark x1="55690" y1="11480" x2="55690" y2="11480"/>
                      <a14:foregroundMark x1="61329" y1="18328" x2="61329" y2="18328"/>
                      <a14:foregroundMark x1="69889" y1="16616" x2="69889" y2="16616"/>
                      <a14:foregroundMark x1="72810" y1="19738" x2="72810" y2="19738"/>
                      <a14:foregroundMark x1="71098" y1="51964" x2="71098" y2="51964"/>
                      <a14:foregroundMark x1="62538" y1="58006" x2="62538" y2="58006"/>
                      <a14:foregroundMark x1="66365" y1="64653" x2="66365" y2="64653"/>
                      <a14:foregroundMark x1="70695" y1="68379" x2="70695" y2="68379"/>
                      <a14:foregroundMark x1="70493" y1="71702" x2="70493" y2="71702"/>
                      <a14:foregroundMark x1="67976" y1="72608" x2="67976" y2="72608"/>
                      <a14:foregroundMark x1="66767" y1="72608" x2="66062" y2="72608"/>
                      <a14:foregroundMark x1="61934" y1="70896" x2="61934" y2="70896"/>
                      <a14:foregroundMark x1="57402" y1="65257" x2="55891" y2="63646"/>
                      <a14:foregroundMark x1="52769" y1="62135" x2="52769" y2="62135"/>
                      <a14:foregroundMark x1="47029" y1="61128" x2="44713" y2="60926"/>
                      <a14:foregroundMark x1="37664" y1="60524" x2="36959" y2="60926"/>
                      <a14:foregroundMark x1="35952" y1="68580" x2="35952" y2="68580"/>
                      <a14:foregroundMark x1="31621" y1="73615" x2="31621" y2="73615"/>
                      <a14:foregroundMark x1="29708" y1="82075" x2="29708" y2="82075"/>
                      <a14:foregroundMark x1="35146" y1="84794" x2="35146" y2="84794"/>
                      <a14:foregroundMark x1="40987" y1="81269" x2="40987" y2="81269"/>
                      <a14:foregroundMark x1="54884" y1="87311" x2="54884" y2="87311"/>
                      <a14:foregroundMark x1="55287" y1="88822" x2="55287" y2="88822"/>
                      <a14:foregroundMark x1="52769" y1="90030" x2="52769" y2="90030"/>
                      <a14:foregroundMark x1="52769" y1="90030" x2="52769" y2="90030"/>
                      <a14:foregroundMark x1="51561" y1="89829" x2="51561" y2="89829"/>
                      <a14:foregroundMark x1="49849" y1="89627" x2="49849" y2="89627"/>
                      <a14:foregroundMark x1="52165" y1="89225" x2="52165" y2="89225"/>
                      <a14:foregroundMark x1="33434" y1="63041" x2="33434" y2="63041"/>
                      <a14:foregroundMark x1="34139" y1="54481" x2="34139" y2="54481"/>
                      <a14:foregroundMark x1="27694" y1="55287" x2="27694" y2="55287"/>
                      <a14:foregroundMark x1="26788" y1="14804" x2="26788" y2="14804"/>
                      <a14:foregroundMark x1="25176" y1="17221" x2="25176" y2="17221"/>
                      <a14:foregroundMark x1="43001" y1="18731" x2="43001" y2="18731"/>
                      <a14:foregroundMark x1="37865" y1="13897" x2="37865" y2="13897"/>
                      <a14:foregroundMark x1="32226" y1="11178" x2="32226" y2="11178"/>
                      <a14:foregroundMark x1="35347" y1="10171" x2="35347" y2="10171"/>
                      <a14:foregroundMark x1="50352" y1="9970" x2="50352" y2="9970"/>
                      <a14:foregroundMark x1="55891" y1="8761" x2="55891" y2="8761"/>
                      <a14:foregroundMark x1="62739" y1="7654" x2="62739" y2="7654"/>
                      <a14:foregroundMark x1="60524" y1="8761" x2="60524" y2="8761"/>
                      <a14:foregroundMark x1="48238" y1="12085" x2="48238" y2="12085"/>
                      <a14:foregroundMark x1="51360" y1="13897" x2="51360" y2="13897"/>
                      <a14:foregroundMark x1="53172" y1="13494" x2="53172" y2="13494"/>
                      <a14:foregroundMark x1="54481" y1="12890" x2="54481" y2="12890"/>
                      <a14:foregroundMark x1="54280" y1="11178" x2="54280" y2="11178"/>
                      <a14:foregroundMark x1="52568" y1="11883" x2="52568" y2="11883"/>
                      <a14:foregroundMark x1="60524" y1="11682" x2="60524" y2="11682"/>
                      <a14:foregroundMark x1="63444" y1="9366" x2="63444" y2="9366"/>
                      <a14:foregroundMark x1="65660" y1="8761" x2="65660" y2="8761"/>
                      <a14:foregroundMark x1="67170" y1="7251" x2="67170" y2="7251"/>
                      <a14:foregroundMark x1="67170" y1="10574" x2="67170" y2="10574"/>
                      <a14:foregroundMark x1="63646" y1="10373" x2="63646" y2="10373"/>
                      <a14:foregroundMark x1="63444" y1="10171" x2="63444" y2="10171"/>
                      <a14:foregroundMark x1="64451" y1="14804" x2="64451" y2="14804"/>
                      <a14:foregroundMark x1="44914" y1="14099" x2="44914" y2="14099"/>
                      <a14:foregroundMark x1="63444" y1="10171" x2="63444" y2="10171"/>
                      <a14:foregroundMark x1="63646" y1="10373" x2="63646" y2="10373"/>
                      <a14:foregroundMark x1="64653" y1="19134" x2="64653" y2="19134"/>
                      <a14:foregroundMark x1="64653" y1="16818" x2="64653" y2="16818"/>
                      <a14:foregroundMark x1="71501" y1="14602" x2="71501" y2="14602"/>
                      <a14:foregroundMark x1="74421" y1="14300" x2="74421" y2="14300"/>
                      <a14:foregroundMark x1="75428" y1="17925" x2="75428" y2="17925"/>
                      <a14:foregroundMark x1="77140" y1="20141" x2="77140" y2="20141"/>
                      <a14:foregroundMark x1="63646" y1="10574" x2="63646" y2="10574"/>
                      <a14:foregroundMark x1="49043" y1="16415" x2="49043" y2="16415"/>
                      <a14:foregroundMark x1="60322" y1="40987" x2="60322" y2="40987"/>
                      <a14:foregroundMark x1="23464" y1="31219" x2="23464" y2="31219"/>
                      <a14:foregroundMark x1="22457" y1="30514" x2="22457" y2="30514"/>
                      <a14:foregroundMark x1="23666" y1="27694" x2="23666" y2="27694"/>
                      <a14:foregroundMark x1="23263" y1="31823" x2="23263" y2="31823"/>
                      <a14:foregroundMark x1="23263" y1="33635" x2="23263" y2="33635"/>
                      <a14:foregroundMark x1="23867" y1="43202" x2="23867" y2="43202"/>
                      <a14:foregroundMark x1="22659" y1="47231" x2="22659" y2="47231"/>
                      <a14:foregroundMark x1="35952" y1="83585" x2="35952" y2="83585"/>
                      <a14:foregroundMark x1="29909" y1="85901" x2="29909" y2="85901"/>
                      <a14:foregroundMark x1="28097" y1="78348" x2="28097" y2="78348"/>
                      <a14:foregroundMark x1="34340" y1="88822" x2="34340" y2="88822"/>
                      <a14:foregroundMark x1="38469" y1="89023" x2="38469" y2="89023"/>
                      <a14:foregroundMark x1="32226" y1="90433" x2="32226" y2="90433"/>
                      <a14:foregroundMark x1="25579" y1="90836" x2="25579" y2="90836"/>
                      <a14:foregroundMark x1="63646" y1="10373" x2="63646" y2="10373"/>
                      <a14:foregroundMark x1="63646" y1="9768" x2="63646" y2="9768"/>
                      <a14:foregroundMark x1="63243" y1="9567" x2="63243" y2="9567"/>
                      <a14:foregroundMark x1="63545" y1="10272" x2="63545" y2="10272"/>
                      <a14:foregroundMark x1="63646" y1="10272" x2="63646" y2="10272"/>
                      <a14:foregroundMark x1="63545" y1="10373" x2="63545" y2="10373"/>
                      <a14:foregroundMark x1="63847" y1="10675" x2="63847" y2="10675"/>
                      <a14:foregroundMark x1="63444" y1="9970" x2="63444" y2="9970"/>
                      <a14:foregroundMark x1="63646" y1="9869" x2="63646" y2="9869"/>
                      <a14:foregroundMark x1="63847" y1="9970" x2="63847" y2="9970"/>
                      <a14:foregroundMark x1="63545" y1="10171" x2="63545" y2="10171"/>
                      <a14:foregroundMark x1="63243" y1="9768" x2="63243" y2="9768"/>
                      <a14:foregroundMark x1="63444" y1="9768" x2="63444" y2="9768"/>
                      <a14:foregroundMark x1="63444" y1="9768" x2="63444" y2="9768"/>
                      <a14:foregroundMark x1="63444" y1="9768" x2="63444" y2="9768"/>
                      <a14:foregroundMark x1="61833" y1="51259" x2="61833" y2="51259"/>
                      <a14:foregroundMark x1="77140" y1="30312" x2="77140" y2="30312"/>
                      <a14:foregroundMark x1="78248" y1="27795" x2="78248" y2="27795"/>
                      <a14:foregroundMark x1="78046" y1="26989" x2="78046" y2="26989"/>
                      <a14:foregroundMark x1="77039" y1="43706" x2="77039" y2="43706"/>
                      <a14:foregroundMark x1="77442" y1="46626" x2="77442" y2="46626"/>
                      <a14:foregroundMark x1="76032" y1="50957" x2="76032" y2="50957"/>
                      <a14:foregroundMark x1="68983" y1="52367" x2="68983" y2="52367"/>
                      <a14:foregroundMark x1="61430" y1="51360" x2="61430" y2="51360"/>
                      <a14:foregroundMark x1="50554" y1="51662" x2="50554" y2="51662"/>
                      <a14:foregroundMark x1="22860" y1="46324" x2="22860" y2="46324"/>
                      <a14:foregroundMark x1="52266" y1="11984" x2="52266" y2="11984"/>
                      <a14:foregroundMark x1="63545" y1="10272" x2="63545" y2="10272"/>
                      <a14:foregroundMark x1="63545" y1="10373" x2="63545" y2="10373"/>
                      <a14:foregroundMark x1="63343" y1="9970" x2="63343" y2="9970"/>
                      <a14:foregroundMark x1="63343" y1="9869" x2="63343" y2="9869"/>
                      <a14:foregroundMark x1="63243" y1="9768" x2="63243" y2="9768"/>
                      <a14:foregroundMark x1="63243" y1="9768" x2="63243" y2="9768"/>
                      <a14:foregroundMark x1="63243" y1="9768" x2="63243" y2="9768"/>
                      <a14:foregroundMark x1="63041" y1="11480" x2="63041" y2="11480"/>
                      <a14:foregroundMark x1="63041" y1="11380" x2="63041" y2="11380"/>
                      <a14:foregroundMark x1="63142" y1="11581" x2="63142" y2="11581"/>
                      <a14:foregroundMark x1="63847" y1="11380" x2="63847" y2="11380"/>
                      <a14:foregroundMark x1="63847" y1="11380" x2="63847" y2="11380"/>
                      <a14:foregroundMark x1="63847" y1="11279" x2="63847" y2="11279"/>
                      <a14:foregroundMark x1="63746" y1="11078" x2="63746" y2="11078"/>
                      <a14:foregroundMark x1="63746" y1="10977" x2="63746" y2="10977"/>
                      <a14:foregroundMark x1="63444" y1="10272" x2="63444" y2="10272"/>
                      <a14:foregroundMark x1="63444" y1="9970" x2="63444" y2="9970"/>
                      <a14:foregroundMark x1="47533" y1="13797" x2="47533" y2="13797"/>
                      <a14:foregroundMark x1="47835" y1="13696" x2="47835" y2="13696"/>
                      <a14:foregroundMark x1="48943" y1="13494" x2="48943" y2="13494"/>
                      <a14:foregroundMark x1="49345" y1="13595" x2="49345" y2="13595"/>
                      <a14:foregroundMark x1="49345" y1="13696" x2="49345" y2="13696"/>
                      <a14:foregroundMark x1="49345" y1="13897" x2="49345" y2="13897"/>
                      <a14:foregroundMark x1="48943" y1="13897" x2="48943" y2="13897"/>
                      <a14:foregroundMark x1="48540" y1="13897" x2="48540" y2="13897"/>
                      <a14:foregroundMark x1="48238" y1="13797" x2="48238" y2="13797"/>
                      <a14:foregroundMark x1="47734" y1="13595" x2="47734" y2="13595"/>
                      <a14:foregroundMark x1="47734" y1="13595" x2="47734" y2="13595"/>
                      <a14:foregroundMark x1="52266" y1="12185" x2="52266" y2="12185"/>
                      <a14:foregroundMark x1="52064" y1="12085" x2="52064" y2="12085"/>
                      <a14:foregroundMark x1="52064" y1="12085" x2="52064" y2="12085"/>
                      <a14:foregroundMark x1="52165" y1="12185" x2="52165" y2="12185"/>
                      <a14:foregroundMark x1="52165" y1="12185" x2="52165" y2="12185"/>
                      <a14:foregroundMark x1="52165" y1="12185" x2="52165" y2="12185"/>
                      <a14:foregroundMark x1="52367" y1="12185" x2="52367" y2="12185"/>
                      <a14:foregroundMark x1="52367" y1="12085" x2="52367" y2="12085"/>
                      <a14:foregroundMark x1="52367" y1="12085" x2="52367" y2="12085"/>
                      <a14:foregroundMark x1="29305" y1="48036" x2="29305" y2="48036"/>
                      <a14:foregroundMark x1="48540" y1="13696" x2="48540" y2="13696"/>
                      <a14:foregroundMark x1="44209" y1="12991" x2="44209" y2="12991"/>
                      <a14:foregroundMark x1="63444" y1="9970" x2="63444" y2="9970"/>
                      <a14:foregroundMark x1="63444" y1="9869" x2="63444" y2="9869"/>
                      <a14:foregroundMark x1="56193" y1="68278" x2="56193" y2="68278"/>
                      <a14:foregroundMark x1="63646" y1="6747" x2="63646" y2="6747"/>
                      <a14:foregroundMark x1="63041" y1="10373" x2="63041" y2="10373"/>
                      <a14:foregroundMark x1="63041" y1="10473" x2="63041" y2="10473"/>
                      <a14:foregroundMark x1="63444" y1="11078" x2="63444" y2="11078"/>
                      <a14:foregroundMark x1="45116" y1="7956" x2="45116" y2="7956"/>
                      <a14:foregroundMark x1="48540" y1="7754" x2="48540" y2="7754"/>
                      <a14:foregroundMark x1="50957" y1="7754" x2="50957" y2="7754"/>
                      <a14:foregroundMark x1="49950" y1="7553" x2="49950" y2="7553"/>
                      <a14:foregroundMark x1="50554" y1="7553" x2="50554" y2="7553"/>
                      <a14:foregroundMark x1="50957" y1="7553" x2="50957" y2="7553"/>
                      <a14:foregroundMark x1="62941" y1="9970" x2="62941" y2="9970"/>
                      <a14:foregroundMark x1="59819" y1="10373" x2="59819" y2="10373"/>
                      <a14:foregroundMark x1="59919" y1="10373" x2="59718" y2="10876"/>
                      <a14:foregroundMark x1="62941" y1="9265" x2="64149" y2="11480"/>
                      <a14:foregroundMark x1="63142" y1="9567" x2="63646" y2="9768"/>
                      <a14:foregroundMark x1="52367" y1="12185" x2="51863" y2="12185"/>
                      <a14:foregroundMark x1="51561" y1="14099" x2="49748" y2="13797"/>
                      <a14:foregroundMark x1="63444" y1="10171" x2="63444" y2="10171"/>
                      <a14:foregroundMark x1="63444" y1="21047" x2="63444" y2="21047"/>
                      <a14:foregroundMark x1="63243" y1="10373" x2="63243" y2="10373"/>
                      <a14:foregroundMark x1="63444" y1="10171" x2="63444" y2="10171"/>
                      <a14:foregroundMark x1="63444" y1="9768" x2="63444" y2="9768"/>
                      <a14:foregroundMark x1="63444" y1="9768" x2="63444" y2="10977"/>
                      <a14:foregroundMark x1="63243" y1="10373" x2="63847" y2="10977"/>
                      <a14:foregroundMark x1="40458" y1="28571" x2="40458" y2="28571"/>
                      <a14:foregroundMark x1="63780" y1="10499" x2="63780" y2="10499"/>
                      <a14:foregroundMark x1="62730" y1="9974" x2="62730" y2="9974"/>
                      <a14:foregroundMark x1="62730" y1="8947" x2="63517" y2="10263"/>
                      <a14:foregroundMark x1="64304" y1="11316" x2="64304" y2="11316"/>
                      <a14:foregroundMark x1="63255" y1="10526" x2="63255" y2="10526"/>
                      <a14:foregroundMark x1="63255" y1="10526" x2="63255" y2="10526"/>
                      <a14:foregroundMark x1="63255" y1="10526" x2="63255" y2="10526"/>
                      <a14:foregroundMark x1="63255" y1="10526" x2="63255" y2="10526"/>
                      <a14:foregroundMark x1="63255" y1="10263" x2="63255" y2="10263"/>
                      <a14:foregroundMark x1="63517" y1="10000" x2="63517" y2="10000"/>
                      <a14:foregroundMark x1="63780" y1="10000" x2="63780" y2="10000"/>
                      <a14:foregroundMark x1="63780" y1="10000" x2="63780" y2="10000"/>
                      <a14:foregroundMark x1="63780" y1="10000" x2="63780" y2="10000"/>
                      <a14:foregroundMark x1="63780" y1="10000" x2="63780" y2="10000"/>
                      <a14:foregroundMark x1="62992" y1="10000" x2="62992" y2="10000"/>
                      <a14:foregroundMark x1="62992" y1="10000" x2="62992" y2="10000"/>
                      <a14:foregroundMark x1="62992" y1="10000" x2="62992" y2="10000"/>
                      <a14:foregroundMark x1="62992" y1="10263" x2="62992" y2="10263"/>
                      <a14:foregroundMark x1="62992" y1="11053" x2="62992" y2="11053"/>
                      <a14:foregroundMark x1="62992" y1="11316" x2="62992" y2="11316"/>
                      <a14:foregroundMark x1="62992" y1="11316" x2="62992" y2="11316"/>
                      <a14:foregroundMark x1="62730" y1="11579" x2="62730" y2="11579"/>
                      <a14:foregroundMark x1="62730" y1="12105" x2="62730" y2="12105"/>
                      <a14:foregroundMark x1="62730" y1="12105" x2="62730" y2="12105"/>
                      <a14:foregroundMark x1="62730" y1="12105" x2="62730" y2="12105"/>
                      <a14:foregroundMark x1="62730" y1="12105" x2="62730" y2="12105"/>
                      <a14:foregroundMark x1="62992" y1="12105" x2="62992" y2="12105"/>
                      <a14:foregroundMark x1="63517" y1="11579" x2="63517" y2="11579"/>
                      <a14:backgroundMark x1="23061" y1="37059" x2="23061" y2="37059"/>
                    </a14:backgroundRemoval>
                  </a14:imgEffect>
                </a14:imgLayer>
              </a14:imgProps>
            </a:ext>
            <a:ext uri="{28A0092B-C50C-407E-A947-70E740481C1C}">
              <a14:useLocalDpi xmlns:a14="http://schemas.microsoft.com/office/drawing/2010/main" val="0"/>
            </a:ext>
          </a:extLst>
        </a:blip>
        <a:srcRect l="20581" t="4574" r="19335" b="4781"/>
        <a:stretch/>
      </xdr:blipFill>
      <xdr:spPr>
        <a:xfrm>
          <a:off x="9239250" y="65493900"/>
          <a:ext cx="952500" cy="1436990"/>
        </a:xfrm>
        <a:prstGeom prst="rect">
          <a:avLst/>
        </a:prstGeom>
      </xdr:spPr>
    </xdr:pic>
    <xdr:clientData/>
  </xdr:twoCellAnchor>
  <xdr:twoCellAnchor editAs="oneCell">
    <xdr:from>
      <xdr:col>2</xdr:col>
      <xdr:colOff>198140</xdr:colOff>
      <xdr:row>77</xdr:row>
      <xdr:rowOff>314326</xdr:rowOff>
    </xdr:from>
    <xdr:to>
      <xdr:col>2</xdr:col>
      <xdr:colOff>2004663</xdr:colOff>
      <xdr:row>81</xdr:row>
      <xdr:rowOff>133350</xdr:rowOff>
    </xdr:to>
    <xdr:pic>
      <xdr:nvPicPr>
        <xdr:cNvPr id="4" name="Picture 3">
          <a:hlinkClick xmlns:r="http://schemas.openxmlformats.org/officeDocument/2006/relationships" r:id="rId26"/>
          <a:extLst>
            <a:ext uri="{FF2B5EF4-FFF2-40B4-BE49-F238E27FC236}">
              <a16:creationId xmlns:a16="http://schemas.microsoft.com/office/drawing/2014/main" id="{428A31A6-D1A8-1D1F-4A1C-E51DB40FDA22}"/>
            </a:ext>
          </a:extLst>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extLst>
            <a:ext uri="{BEBA8EAE-BF5A-486C-A8C5-ECC9F3942E4B}">
              <a14:imgProps xmlns:a14="http://schemas.microsoft.com/office/drawing/2010/main">
                <a14:imgLayer r:embed="rId28">
                  <a14:imgEffect>
                    <a14:backgroundRemoval t="3565" b="96970" l="3816" r="95658">
                      <a14:foregroundMark x1="16974" y1="8734" x2="16974" y2="8734"/>
                      <a14:foregroundMark x1="29605" y1="7308" x2="29605" y2="7308"/>
                      <a14:foregroundMark x1="31447" y1="4278" x2="31447" y2="4278"/>
                      <a14:foregroundMark x1="33816" y1="4813" x2="33816" y2="4813"/>
                      <a14:foregroundMark x1="37763" y1="8021" x2="37763" y2="8021"/>
                      <a14:foregroundMark x1="53553" y1="10339" x2="53553" y2="10339"/>
                      <a14:foregroundMark x1="49605" y1="8378" x2="49605" y2="8378"/>
                      <a14:foregroundMark x1="47500" y1="11586" x2="47500" y2="11586"/>
                      <a14:foregroundMark x1="42500" y1="11408" x2="42500" y2="11408"/>
                      <a14:foregroundMark x1="46184" y1="18895" x2="46184" y2="18895"/>
                      <a14:foregroundMark x1="30132" y1="20499" x2="30132" y2="20499"/>
                      <a14:foregroundMark x1="32895" y1="24242" x2="32895" y2="24242"/>
                      <a14:foregroundMark x1="36447" y1="25668" x2="36447" y2="25668"/>
                      <a14:foregroundMark x1="56711" y1="23173" x2="56711" y2="23173"/>
                      <a14:foregroundMark x1="68421" y1="27273" x2="68421" y2="27273"/>
                      <a14:foregroundMark x1="83158" y1="24242" x2="83158" y2="24242"/>
                      <a14:foregroundMark x1="89079" y1="21925" x2="89079" y2="21925"/>
                      <a14:foregroundMark x1="91447" y1="29412" x2="91447" y2="29412"/>
                      <a14:foregroundMark x1="75000" y1="31729" x2="75000" y2="31729"/>
                      <a14:foregroundMark x1="13816" y1="31373" x2="13816" y2="31373"/>
                      <a14:foregroundMark x1="6053" y1="37790" x2="6053" y2="37790"/>
                      <a14:foregroundMark x1="4605" y1="34403" x2="4605" y2="34403"/>
                      <a14:foregroundMark x1="3947" y1="29768" x2="3947" y2="29768"/>
                      <a14:foregroundMark x1="6711" y1="22282" x2="6711" y2="22282"/>
                      <a14:foregroundMark x1="13158" y1="26025" x2="13158" y2="26025"/>
                      <a14:foregroundMark x1="16316" y1="26560" x2="16316" y2="26560"/>
                      <a14:foregroundMark x1="18421" y1="26381" x2="18421" y2="26381"/>
                      <a14:foregroundMark x1="17368" y1="25668" x2="17368" y2="25668"/>
                      <a14:foregroundMark x1="15658" y1="25312" x2="15658" y2="25312"/>
                      <a14:foregroundMark x1="13816" y1="25312" x2="13816" y2="25312"/>
                      <a14:foregroundMark x1="12105" y1="25668" x2="12105" y2="25668"/>
                      <a14:foregroundMark x1="10000" y1="25668" x2="10000" y2="25668"/>
                      <a14:foregroundMark x1="11053" y1="26025" x2="11053" y2="26025"/>
                      <a14:foregroundMark x1="12632" y1="22995" x2="12632" y2="22995"/>
                      <a14:foregroundMark x1="9342" y1="26381" x2="9342" y2="26381"/>
                      <a14:foregroundMark x1="10921" y1="22995" x2="10921" y2="22995"/>
                      <a14:foregroundMark x1="24211" y1="29055" x2="24211" y2="29055"/>
                      <a14:foregroundMark x1="34737" y1="32442" x2="34737" y2="32442"/>
                      <a14:foregroundMark x1="41974" y1="28164" x2="41974" y2="28164"/>
                      <a14:foregroundMark x1="48684" y1="27986" x2="48684" y2="27986"/>
                      <a14:foregroundMark x1="46316" y1="24421" x2="46316" y2="24421"/>
                      <a14:foregroundMark x1="41053" y1="32799" x2="41053" y2="32799"/>
                      <a14:foregroundMark x1="50789" y1="33333" x2="50789" y2="33333"/>
                      <a14:foregroundMark x1="47500" y1="34046" x2="47500" y2="34046"/>
                      <a14:foregroundMark x1="55921" y1="34046" x2="55921" y2="34046"/>
                      <a14:foregroundMark x1="60921" y1="34403" x2="60921" y2="34403"/>
                      <a14:foregroundMark x1="51842" y1="19251" x2="51842" y2="19251"/>
                      <a14:foregroundMark x1="40526" y1="8556" x2="40526" y2="8556"/>
                      <a14:foregroundMark x1="33947" y1="13369" x2="33947" y2="13369"/>
                      <a14:foregroundMark x1="34868" y1="10695" x2="34868" y2="10695"/>
                      <a14:foregroundMark x1="53289" y1="4278" x2="53289" y2="4278"/>
                      <a14:foregroundMark x1="39211" y1="4278" x2="39211" y2="4278"/>
                      <a14:foregroundMark x1="43553" y1="4100" x2="43553" y2="4100"/>
                      <a14:foregroundMark x1="48421" y1="4100" x2="48421" y2="4100"/>
                      <a14:foregroundMark x1="47368" y1="4100" x2="47368" y2="4100"/>
                      <a14:foregroundMark x1="55921" y1="4813" x2="55921" y2="4813"/>
                      <a14:foregroundMark x1="61053" y1="4635" x2="61053" y2="4635"/>
                      <a14:foregroundMark x1="58684" y1="4278" x2="58684" y2="4278"/>
                      <a14:foregroundMark x1="64342" y1="4635" x2="64342" y2="4635"/>
                      <a14:foregroundMark x1="66053" y1="4100" x2="66053" y2="4100"/>
                      <a14:foregroundMark x1="69342" y1="4635" x2="69342" y2="4635"/>
                      <a14:foregroundMark x1="62500" y1="4278" x2="62500" y2="4278"/>
                      <a14:foregroundMark x1="67500" y1="7308" x2="67500" y2="7308"/>
                      <a14:foregroundMark x1="67500" y1="5526" x2="67500" y2="5526"/>
                      <a14:foregroundMark x1="64737" y1="18538" x2="64737" y2="18538"/>
                      <a14:foregroundMark x1="83684" y1="16756" x2="83684" y2="16756"/>
                      <a14:foregroundMark x1="77895" y1="12478" x2="77895" y2="12478"/>
                      <a14:foregroundMark x1="86447" y1="18182" x2="86447" y2="18182"/>
                      <a14:foregroundMark x1="78947" y1="17825" x2="78947" y2="17825"/>
                      <a14:foregroundMark x1="78026" y1="16043" x2="78026" y2="16043"/>
                      <a14:foregroundMark x1="81184" y1="17112" x2="81184" y2="17112"/>
                      <a14:foregroundMark x1="77763" y1="18360" x2="77763" y2="18360"/>
                      <a14:foregroundMark x1="74474" y1="18182" x2="74474" y2="18182"/>
                      <a14:foregroundMark x1="71447" y1="17647" x2="71447" y2="17647"/>
                      <a14:foregroundMark x1="73289" y1="15865" x2="73289" y2="15865"/>
                      <a14:foregroundMark x1="69737" y1="16756" x2="69737" y2="16756"/>
                      <a14:foregroundMark x1="67105" y1="16756" x2="67105" y2="16756"/>
                      <a14:foregroundMark x1="64342" y1="16399" x2="64342" y2="16399"/>
                      <a14:foregroundMark x1="61447" y1="16756" x2="61447" y2="16756"/>
                      <a14:foregroundMark x1="59342" y1="17647" x2="59342" y2="17647"/>
                      <a14:foregroundMark x1="95658" y1="28699" x2="95658" y2="28699"/>
                      <a14:foregroundMark x1="15395" y1="44385" x2="15395" y2="44385"/>
                      <a14:foregroundMark x1="12237" y1="41711" x2="12237" y2="41711"/>
                      <a14:foregroundMark x1="7105" y1="42424" x2="7105" y2="42424"/>
                      <a14:foregroundMark x1="10789" y1="57398" x2="10789" y2="57398"/>
                      <a14:foregroundMark x1="11316" y1="51515" x2="11316" y2="51515"/>
                      <a14:foregroundMark x1="10789" y1="47059" x2="10789" y2="47059"/>
                      <a14:foregroundMark x1="11053" y1="49020" x2="11053" y2="49020"/>
                      <a14:foregroundMark x1="13553" y1="49020" x2="13553" y2="49020"/>
                      <a14:foregroundMark x1="9211" y1="43850" x2="9211" y2="43850"/>
                      <a14:foregroundMark x1="15921" y1="52941" x2="15921" y2="52941"/>
                      <a14:foregroundMark x1="14079" y1="60606" x2="14079" y2="60606"/>
                      <a14:foregroundMark x1="14211" y1="58824" x2="14211" y2="58824"/>
                      <a14:foregroundMark x1="15789" y1="64884" x2="15789" y2="64884"/>
                      <a14:foregroundMark x1="17105" y1="71123" x2="17105" y2="71123"/>
                      <a14:foregroundMark x1="19079" y1="84670" x2="19079" y2="84670"/>
                      <a14:foregroundMark x1="18684" y1="90909" x2="18684" y2="90909"/>
                      <a14:foregroundMark x1="19079" y1="96435" x2="19079" y2="96435"/>
                      <a14:foregroundMark x1="9342" y1="96257" x2="9342" y2="96257"/>
                      <a14:foregroundMark x1="30395" y1="95900" x2="30395" y2="95900"/>
                      <a14:foregroundMark x1="45658" y1="96435" x2="45658" y2="96435"/>
                      <a14:foregroundMark x1="44737" y1="94831" x2="44737" y2="94831"/>
                      <a14:foregroundMark x1="40526" y1="86453" x2="40526" y2="86453"/>
                      <a14:foregroundMark x1="30000" y1="87344" x2="30000" y2="87344"/>
                      <a14:foregroundMark x1="22763" y1="85205" x2="22763" y2="85205"/>
                      <a14:foregroundMark x1="22895" y1="92692" x2="22895" y2="92692"/>
                      <a14:foregroundMark x1="27105" y1="92513" x2="27105" y2="92513"/>
                      <a14:foregroundMark x1="85526" y1="89127" x2="85526" y2="89127"/>
                      <a14:foregroundMark x1="79474" y1="96257" x2="79474" y2="96257"/>
                      <a14:foregroundMark x1="90000" y1="96970" x2="90000" y2="96970"/>
                      <a14:foregroundMark x1="93684" y1="89127" x2="93684" y2="89127"/>
                      <a14:foregroundMark x1="93816" y1="77184" x2="93816" y2="77184"/>
                      <a14:foregroundMark x1="83684" y1="70945" x2="83684" y2="70945"/>
                      <a14:foregroundMark x1="94868" y1="58645" x2="94868" y2="58645"/>
                      <a14:foregroundMark x1="88553" y1="46346" x2="88553" y2="46346"/>
                      <a14:foregroundMark x1="83158" y1="41889" x2="83158" y2="41889"/>
                      <a14:foregroundMark x1="60263" y1="4813" x2="60263" y2="4813"/>
                      <a14:foregroundMark x1="63816" y1="4813" x2="63816" y2="4813"/>
                      <a14:foregroundMark x1="67632" y1="4100" x2="67632" y2="4100"/>
                      <a14:foregroundMark x1="70263" y1="4100" x2="70263" y2="4100"/>
                      <a14:foregroundMark x1="68553" y1="3565" x2="68553" y2="3565"/>
                      <a14:foregroundMark x1="35789" y1="4100" x2="35789" y2="4100"/>
                      <a14:foregroundMark x1="45921" y1="4635" x2="45921" y2="4635"/>
                      <a14:foregroundMark x1="51579" y1="4100" x2="51579" y2="4100"/>
                      <a14:foregroundMark x1="50263" y1="3565" x2="50263" y2="3565"/>
                      <a14:foregroundMark x1="65789" y1="4100" x2="65789" y2="4100"/>
                      <a14:foregroundMark x1="65132" y1="4100" x2="65132" y2="4100"/>
                      <a14:foregroundMark x1="33158" y1="3922" x2="33158" y2="3922"/>
                      <a14:foregroundMark x1="63816" y1="3387" x2="63816" y2="3387"/>
                      <a14:foregroundMark x1="83929" y1="47043" x2="83929" y2="47043"/>
                      <a14:foregroundMark x1="86706" y1="57527" x2="86706" y2="57527"/>
                      <a14:foregroundMark x1="93452" y1="44355" x2="93452" y2="44355"/>
                      <a14:foregroundMark x1="90675" y1="66129" x2="90675" y2="66129"/>
                      <a14:foregroundMark x1="74802" y1="76613" x2="74802" y2="76613"/>
                      <a14:foregroundMark x1="64881" y1="77151" x2="64881" y2="77151"/>
                      <a14:foregroundMark x1="40278" y1="77151" x2="40278" y2="77151"/>
                      <a14:foregroundMark x1="28770" y1="77151" x2="28770" y2="77151"/>
                      <a14:foregroundMark x1="25992" y1="75269" x2="25992" y2="75269"/>
                      <a14:foregroundMark x1="56151" y1="80376" x2="56151" y2="80376"/>
                      <a14:foregroundMark x1="46032" y1="80914" x2="46032" y2="80914"/>
                      <a14:foregroundMark x1="82949" y1="65109" x2="82949" y2="65109"/>
                      <a14:foregroundMark x1="67051" y1="90654" x2="67051" y2="90654"/>
                      <a14:backgroundMark x1="29868" y1="1961" x2="29868" y2="1961"/>
                      <a14:backgroundMark x1="31316" y1="2674" x2="31711" y2="1070"/>
                      <a14:backgroundMark x1="32632" y1="2852" x2="33026" y2="891"/>
                      <a14:backgroundMark x1="33947" y1="2852" x2="34605" y2="891"/>
                      <a14:backgroundMark x1="35263" y1="3030" x2="35658" y2="891"/>
                      <a14:backgroundMark x1="38421" y1="891" x2="38421" y2="891"/>
                      <a14:backgroundMark x1="39211" y1="357" x2="39211" y2="357"/>
                      <a14:backgroundMark x1="40395" y1="357" x2="40395" y2="357"/>
                      <a14:backgroundMark x1="41316" y1="535" x2="41316" y2="535"/>
                      <a14:backgroundMark x1="41316" y1="535" x2="41316" y2="535"/>
                      <a14:backgroundMark x1="42368" y1="713" x2="42368" y2="713"/>
                    </a14:backgroundRemoval>
                  </a14:imgEffect>
                </a14:imgLayer>
              </a14:imgProps>
            </a:ext>
            <a:ext uri="{28A0092B-C50C-407E-A947-70E740481C1C}">
              <a14:useLocalDpi xmlns:a14="http://schemas.microsoft.com/office/drawing/2010/main" val="0"/>
            </a:ext>
          </a:extLst>
        </a:blip>
        <a:stretch>
          <a:fillRect/>
        </a:stretch>
      </xdr:blipFill>
      <xdr:spPr>
        <a:xfrm>
          <a:off x="11551940" y="12925426"/>
          <a:ext cx="1806523" cy="1333499"/>
        </a:xfrm>
        <a:prstGeom prst="rect">
          <a:avLst/>
        </a:prstGeom>
      </xdr:spPr>
    </xdr:pic>
    <xdr:clientData/>
  </xdr:twoCellAnchor>
  <xdr:twoCellAnchor editAs="oneCell">
    <xdr:from>
      <xdr:col>2</xdr:col>
      <xdr:colOff>19465</xdr:colOff>
      <xdr:row>86</xdr:row>
      <xdr:rowOff>150019</xdr:rowOff>
    </xdr:from>
    <xdr:to>
      <xdr:col>2</xdr:col>
      <xdr:colOff>2095500</xdr:colOff>
      <xdr:row>90</xdr:row>
      <xdr:rowOff>161924</xdr:rowOff>
    </xdr:to>
    <xdr:pic>
      <xdr:nvPicPr>
        <xdr:cNvPr id="11" name="Picture 10">
          <a:hlinkClick xmlns:r="http://schemas.openxmlformats.org/officeDocument/2006/relationships" r:id="rId29"/>
          <a:extLst>
            <a:ext uri="{FF2B5EF4-FFF2-40B4-BE49-F238E27FC236}">
              <a16:creationId xmlns:a16="http://schemas.microsoft.com/office/drawing/2014/main" id="{82D403C8-A89C-E141-6C03-E1DB04E5D109}"/>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extLst>
            <a:ext uri="{BEBA8EAE-BF5A-486C-A8C5-ECC9F3942E4B}">
              <a14:imgProps xmlns:a14="http://schemas.microsoft.com/office/drawing/2010/main">
                <a14:imgLayer r:embed="rId31">
                  <a14:imgEffect>
                    <a14:backgroundRemoval t="4969" b="93789" l="3836" r="97090">
                      <a14:foregroundMark x1="55820" y1="13043" x2="55820" y2="13043"/>
                      <a14:foregroundMark x1="53704" y1="6004" x2="53704" y2="6004"/>
                      <a14:foregroundMark x1="49206" y1="4969" x2="49206" y2="4969"/>
                      <a14:foregroundMark x1="38095" y1="4969" x2="38095" y2="4969"/>
                      <a14:foregroundMark x1="23677" y1="9731" x2="23677" y2="9731"/>
                      <a14:foregroundMark x1="29762" y1="12215" x2="29762" y2="12215"/>
                      <a14:foregroundMark x1="37831" y1="12215" x2="37831" y2="12215"/>
                      <a14:foregroundMark x1="41667" y1="18634" x2="41667" y2="18634"/>
                      <a14:foregroundMark x1="26984" y1="22567" x2="26984" y2="22567"/>
                      <a14:foregroundMark x1="13492" y1="22567" x2="13492" y2="22567"/>
                      <a14:foregroundMark x1="12037" y1="33747" x2="12037" y2="33747"/>
                      <a14:foregroundMark x1="21693" y1="36439" x2="21693" y2="36439"/>
                      <a14:foregroundMark x1="59127" y1="34161" x2="59127" y2="34161"/>
                      <a14:foregroundMark x1="63360" y1="24431" x2="63360" y2="24431"/>
                      <a14:foregroundMark x1="56746" y1="27743" x2="56746" y2="27743"/>
                      <a14:foregroundMark x1="50132" y1="31470" x2="50132" y2="31470"/>
                      <a14:foregroundMark x1="65741" y1="22981" x2="65741" y2="22981"/>
                      <a14:foregroundMark x1="72354" y1="19669" x2="72354" y2="19669"/>
                      <a14:foregroundMark x1="75397" y1="12629" x2="75397" y2="12629"/>
                      <a14:foregroundMark x1="28836" y1="5590" x2="28836" y2="5590"/>
                      <a14:foregroundMark x1="34259" y1="5590" x2="34259" y2="5590"/>
                      <a14:foregroundMark x1="30026" y1="7867" x2="30026" y2="7867"/>
                      <a14:foregroundMark x1="22884" y1="7867" x2="22884" y2="7867"/>
                      <a14:foregroundMark x1="11111" y1="8282" x2="11111" y2="8282"/>
                      <a14:foregroundMark x1="7540" y1="13458" x2="7540" y2="13458"/>
                      <a14:foregroundMark x1="15608" y1="9317" x2="15608" y2="9317"/>
                      <a14:foregroundMark x1="11772" y1="14493" x2="11772" y2="14493"/>
                      <a14:foregroundMark x1="19577" y1="13043" x2="19577" y2="13043"/>
                      <a14:foregroundMark x1="36111" y1="6418" x2="36111" y2="6418"/>
                      <a14:foregroundMark x1="41402" y1="5176" x2="41402" y2="5176"/>
                      <a14:foregroundMark x1="39683" y1="5176" x2="39683" y2="5176"/>
                      <a14:foregroundMark x1="36640" y1="5176" x2="36640" y2="5176"/>
                      <a14:foregroundMark x1="39683" y1="8282" x2="39683" y2="8282"/>
                      <a14:foregroundMark x1="36376" y1="15735" x2="36376" y2="15735"/>
                      <a14:foregroundMark x1="41138" y1="15942" x2="41138" y2="15942"/>
                      <a14:foregroundMark x1="46164" y1="6832" x2="46164" y2="6832"/>
                      <a14:foregroundMark x1="56746" y1="6004" x2="56746" y2="6004"/>
                      <a14:foregroundMark x1="51720" y1="5176" x2="51720" y2="5176"/>
                      <a14:foregroundMark x1="56085" y1="6004" x2="56085" y2="6004"/>
                      <a14:foregroundMark x1="60714" y1="6004" x2="60714" y2="6004"/>
                      <a14:foregroundMark x1="58862" y1="6832" x2="58862" y2="6832"/>
                      <a14:foregroundMark x1="67593" y1="6004" x2="67593" y2="6004"/>
                      <a14:foregroundMark x1="69974" y1="6004" x2="69974" y2="6004"/>
                      <a14:foregroundMark x1="69048" y1="6004" x2="69048" y2="6004"/>
                      <a14:foregroundMark x1="65476" y1="5176" x2="65476" y2="5176"/>
                      <a14:foregroundMark x1="73810" y1="9317" x2="73810" y2="9317"/>
                      <a14:foregroundMark x1="28571" y1="23810" x2="28571" y2="23810"/>
                      <a14:foregroundMark x1="23148" y1="26087" x2="23148" y2="26087"/>
                      <a14:foregroundMark x1="18254" y1="22981" x2="18254" y2="22981"/>
                      <a14:foregroundMark x1="24603" y1="20911" x2="24603" y2="20911"/>
                      <a14:foregroundMark x1="21693" y1="22567" x2="21693" y2="22567"/>
                      <a14:foregroundMark x1="42593" y1="26708" x2="42593" y2="26708"/>
                      <a14:foregroundMark x1="45106" y1="30849" x2="45106" y2="30849"/>
                      <a14:foregroundMark x1="8069" y1="37060" x2="8069" y2="37060"/>
                      <a14:foregroundMark x1="3836" y1="24431" x2="3836" y2="24431"/>
                      <a14:foregroundMark x1="44709" y1="5590" x2="44709" y2="5590"/>
                      <a14:foregroundMark x1="50397" y1="5176" x2="50397" y2="5176"/>
                      <a14:foregroundMark x1="66402" y1="5590" x2="66402" y2="5590"/>
                      <a14:foregroundMark x1="63624" y1="5590" x2="63624" y2="5590"/>
                      <a14:foregroundMark x1="89815" y1="33333" x2="89815" y2="33333"/>
                      <a14:foregroundMark x1="85053" y1="21118" x2="85053" y2="21118"/>
                      <a14:foregroundMark x1="86243" y1="19669" x2="86243" y2="19669"/>
                      <a14:foregroundMark x1="79894" y1="21118" x2="79894" y2="21118"/>
                      <a14:foregroundMark x1="75132" y1="20911" x2="75132" y2="20911"/>
                      <a14:foregroundMark x1="44709" y1="25673" x2="44709" y2="25673"/>
                      <a14:foregroundMark x1="59127" y1="19048" x2="59127" y2="19048"/>
                      <a14:foregroundMark x1="66931" y1="19048" x2="66931" y2="19048"/>
                      <a14:foregroundMark x1="80423" y1="29607" x2="80423" y2="29607"/>
                      <a14:foregroundMark x1="81614" y1="24431" x2="81614" y2="24431"/>
                      <a14:foregroundMark x1="82937" y1="21118" x2="82937" y2="21118"/>
                      <a14:foregroundMark x1="90344" y1="24224" x2="90344" y2="24224"/>
                      <a14:foregroundMark x1="87037" y1="20911" x2="87037" y2="20911"/>
                      <a14:foregroundMark x1="92725" y1="29400" x2="92725" y2="29400"/>
                      <a14:foregroundMark x1="66931" y1="14079" x2="66931" y2="14079"/>
                      <a14:foregroundMark x1="48280" y1="15735" x2="48280" y2="15735"/>
                      <a14:foregroundMark x1="47487" y1="6418" x2="47487" y2="6418"/>
                      <a14:foregroundMark x1="46164" y1="5590" x2="46164" y2="5590"/>
                      <a14:foregroundMark x1="59392" y1="4969" x2="59392" y2="4969"/>
                      <a14:foregroundMark x1="68519" y1="5176" x2="68519" y2="5176"/>
                      <a14:foregroundMark x1="85582" y1="36646" x2="85582" y2="36646"/>
                      <a14:foregroundMark x1="62434" y1="21532" x2="62434" y2="21532"/>
                      <a14:foregroundMark x1="97222" y1="40373" x2="97222" y2="40373"/>
                      <a14:foregroundMark x1="92857" y1="65217" x2="92857" y2="65217"/>
                      <a14:foregroundMark x1="94841" y1="51967" x2="94841" y2="51967"/>
                      <a14:foregroundMark x1="97222" y1="48654" x2="97222" y2="48654"/>
                      <a14:foregroundMark x1="96693" y1="90062" x2="96693" y2="90062"/>
                      <a14:foregroundMark x1="90741" y1="93789" x2="90741" y2="93789"/>
                      <a14:foregroundMark x1="81085" y1="93789" x2="81085" y2="93789"/>
                      <a14:foregroundMark x1="85582" y1="76605" x2="85582" y2="76605"/>
                      <a14:foregroundMark x1="83466" y1="54865" x2="83466" y2="54865"/>
                      <a14:foregroundMark x1="91270" y1="50104" x2="91270" y2="50104"/>
                      <a14:foregroundMark x1="89153" y1="57143" x2="89153" y2="57143"/>
                      <a14:foregroundMark x1="14153" y1="61905" x2="14153" y2="61905"/>
                      <a14:foregroundMark x1="12302" y1="50104" x2="12302" y2="50104"/>
                      <a14:foregroundMark x1="6614" y1="52174" x2="6614" y2="52174"/>
                      <a14:foregroundMark x1="11111" y1="54037" x2="11111" y2="54037"/>
                      <a14:foregroundMark x1="9921" y1="60870" x2="9921" y2="60870"/>
                      <a14:foregroundMark x1="6878" y1="58592" x2="6878" y2="58592"/>
                      <a14:foregroundMark x1="11376" y1="55280" x2="11376" y2="55280"/>
                      <a14:foregroundMark x1="14683" y1="56315" x2="14683" y2="56315"/>
                      <a14:foregroundMark x1="11376" y1="60455" x2="11376" y2="60455"/>
                      <a14:foregroundMark x1="11376" y1="73292" x2="11376" y2="73292"/>
                      <a14:foregroundMark x1="7143" y1="83644" x2="7143" y2="83644"/>
                      <a14:foregroundMark x1="4863" y1="69205" x2="4863" y2="69205"/>
                      <a14:foregroundMark x1="13108" y1="82119" x2="13108" y2="82119"/>
                      <a14:foregroundMark x1="35518" y1="88411" x2="35518" y2="88411"/>
                      <a14:foregroundMark x1="63002" y1="87417" x2="63002" y2="87417"/>
                      <a14:foregroundMark x1="54334" y1="92053" x2="54334" y2="92053"/>
                      <a14:foregroundMark x1="50106" y1="87417" x2="50106" y2="87417"/>
                      <a14:foregroundMark x1="27273" y1="89073" x2="27273" y2="89073"/>
                      <a14:foregroundMark x1="86469" y1="72517" x2="86469" y2="72517"/>
                      <a14:foregroundMark x1="94080" y1="65563" x2="94080" y2="65563"/>
                      <a14:foregroundMark x1="94080" y1="80132" x2="94080" y2="80132"/>
                      <a14:foregroundMark x1="71882" y1="92053" x2="71882" y2="92053"/>
                      <a14:foregroundMark x1="71882" y1="84437" x2="71882" y2="84437"/>
                      <a14:foregroundMark x1="63002" y1="85430" x2="63002" y2="85430"/>
                      <a14:foregroundMark x1="67134" y1="87898" x2="67134" y2="87898"/>
                      <a14:foregroundMark x1="47094" y1="91401" x2="47094" y2="91401"/>
                      <a14:foregroundMark x1="51503" y1="86943" x2="51503" y2="86943"/>
                      <a14:foregroundMark x1="55711" y1="82803" x2="55711" y2="82803"/>
                    </a14:backgroundRemoval>
                  </a14:imgEffect>
                </a14:imgLayer>
              </a14:imgProps>
            </a:ext>
            <a:ext uri="{28A0092B-C50C-407E-A947-70E740481C1C}">
              <a14:useLocalDpi xmlns:a14="http://schemas.microsoft.com/office/drawing/2010/main" val="0"/>
            </a:ext>
          </a:extLst>
        </a:blip>
        <a:stretch>
          <a:fillRect/>
        </a:stretch>
      </xdr:blipFill>
      <xdr:spPr>
        <a:xfrm>
          <a:off x="11373265" y="15085219"/>
          <a:ext cx="2076035" cy="1326355"/>
        </a:xfrm>
        <a:prstGeom prst="rect">
          <a:avLst/>
        </a:prstGeom>
      </xdr:spPr>
    </xdr:pic>
    <xdr:clientData/>
  </xdr:twoCellAnchor>
  <xdr:twoCellAnchor editAs="oneCell">
    <xdr:from>
      <xdr:col>2</xdr:col>
      <xdr:colOff>66675</xdr:colOff>
      <xdr:row>96</xdr:row>
      <xdr:rowOff>0</xdr:rowOff>
    </xdr:from>
    <xdr:to>
      <xdr:col>2</xdr:col>
      <xdr:colOff>2129117</xdr:colOff>
      <xdr:row>100</xdr:row>
      <xdr:rowOff>36313</xdr:rowOff>
    </xdr:to>
    <xdr:pic>
      <xdr:nvPicPr>
        <xdr:cNvPr id="18" name="Picture 17">
          <a:hlinkClick xmlns:r="http://schemas.openxmlformats.org/officeDocument/2006/relationships" r:id="rId32"/>
          <a:extLst>
            <a:ext uri="{FF2B5EF4-FFF2-40B4-BE49-F238E27FC236}">
              <a16:creationId xmlns:a16="http://schemas.microsoft.com/office/drawing/2014/main" id="{7794ED13-F7A3-40CD-83DC-5D4C11AF6EDB}"/>
            </a:ext>
          </a:extLst>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extLst>
            <a:ext uri="{BEBA8EAE-BF5A-486C-A8C5-ECC9F3942E4B}">
              <a14:imgProps xmlns:a14="http://schemas.microsoft.com/office/drawing/2010/main">
                <a14:imgLayer r:embed="rId34">
                  <a14:imgEffect>
                    <a14:backgroundRemoval t="4969" b="93789" l="3836" r="97090">
                      <a14:foregroundMark x1="55820" y1="13043" x2="55820" y2="13043"/>
                      <a14:foregroundMark x1="53704" y1="6004" x2="53704" y2="6004"/>
                      <a14:foregroundMark x1="49206" y1="4969" x2="49206" y2="4969"/>
                      <a14:foregroundMark x1="38095" y1="4969" x2="38095" y2="4969"/>
                      <a14:foregroundMark x1="23677" y1="9731" x2="23677" y2="9731"/>
                      <a14:foregroundMark x1="29762" y1="12215" x2="29762" y2="12215"/>
                      <a14:foregroundMark x1="37831" y1="12215" x2="37831" y2="12215"/>
                      <a14:foregroundMark x1="41667" y1="18634" x2="41667" y2="18634"/>
                      <a14:foregroundMark x1="26984" y1="22567" x2="26984" y2="22567"/>
                      <a14:foregroundMark x1="13492" y1="22567" x2="13492" y2="22567"/>
                      <a14:foregroundMark x1="12037" y1="33747" x2="12037" y2="33747"/>
                      <a14:foregroundMark x1="21693" y1="36439" x2="21693" y2="36439"/>
                      <a14:foregroundMark x1="59127" y1="34161" x2="59127" y2="34161"/>
                      <a14:foregroundMark x1="63360" y1="24431" x2="63360" y2="24431"/>
                      <a14:foregroundMark x1="56746" y1="27743" x2="56746" y2="27743"/>
                      <a14:foregroundMark x1="50132" y1="31470" x2="50132" y2="31470"/>
                      <a14:foregroundMark x1="65741" y1="22981" x2="65741" y2="22981"/>
                      <a14:foregroundMark x1="72354" y1="19669" x2="72354" y2="19669"/>
                      <a14:foregroundMark x1="75397" y1="12629" x2="75397" y2="12629"/>
                      <a14:foregroundMark x1="28836" y1="5590" x2="28836" y2="5590"/>
                      <a14:foregroundMark x1="34259" y1="5590" x2="34259" y2="5590"/>
                      <a14:foregroundMark x1="30026" y1="7867" x2="30026" y2="7867"/>
                      <a14:foregroundMark x1="22884" y1="7867" x2="22884" y2="7867"/>
                      <a14:foregroundMark x1="11111" y1="8282" x2="11111" y2="8282"/>
                      <a14:foregroundMark x1="7540" y1="13458" x2="7540" y2="13458"/>
                      <a14:foregroundMark x1="15608" y1="9317" x2="15608" y2="9317"/>
                      <a14:foregroundMark x1="11772" y1="14493" x2="11772" y2="14493"/>
                      <a14:foregroundMark x1="19577" y1="13043" x2="19577" y2="13043"/>
                      <a14:foregroundMark x1="36111" y1="6418" x2="36111" y2="6418"/>
                      <a14:foregroundMark x1="41402" y1="5176" x2="41402" y2="5176"/>
                      <a14:foregroundMark x1="39683" y1="5176" x2="39683" y2="5176"/>
                      <a14:foregroundMark x1="36640" y1="5176" x2="36640" y2="5176"/>
                      <a14:foregroundMark x1="39683" y1="8282" x2="39683" y2="8282"/>
                      <a14:foregroundMark x1="36376" y1="15735" x2="36376" y2="15735"/>
                      <a14:foregroundMark x1="41138" y1="15942" x2="41138" y2="15942"/>
                      <a14:foregroundMark x1="46164" y1="6832" x2="46164" y2="6832"/>
                      <a14:foregroundMark x1="56746" y1="6004" x2="56746" y2="6004"/>
                      <a14:foregroundMark x1="51720" y1="5176" x2="51720" y2="5176"/>
                      <a14:foregroundMark x1="56085" y1="6004" x2="56085" y2="6004"/>
                      <a14:foregroundMark x1="60714" y1="6004" x2="60714" y2="6004"/>
                      <a14:foregroundMark x1="58862" y1="6832" x2="58862" y2="6832"/>
                      <a14:foregroundMark x1="67593" y1="6004" x2="67593" y2="6004"/>
                      <a14:foregroundMark x1="69974" y1="6004" x2="69974" y2="6004"/>
                      <a14:foregroundMark x1="69048" y1="6004" x2="69048" y2="6004"/>
                      <a14:foregroundMark x1="65476" y1="5176" x2="65476" y2="5176"/>
                      <a14:foregroundMark x1="73810" y1="9317" x2="73810" y2="9317"/>
                      <a14:foregroundMark x1="28571" y1="23810" x2="28571" y2="23810"/>
                      <a14:foregroundMark x1="23148" y1="26087" x2="23148" y2="26087"/>
                      <a14:foregroundMark x1="18254" y1="22981" x2="18254" y2="22981"/>
                      <a14:foregroundMark x1="24603" y1="20911" x2="24603" y2="20911"/>
                      <a14:foregroundMark x1="21693" y1="22567" x2="21693" y2="22567"/>
                      <a14:foregroundMark x1="42593" y1="26708" x2="42593" y2="26708"/>
                      <a14:foregroundMark x1="45106" y1="30849" x2="45106" y2="30849"/>
                      <a14:foregroundMark x1="8069" y1="37060" x2="8069" y2="37060"/>
                      <a14:foregroundMark x1="3836" y1="24431" x2="3836" y2="24431"/>
                      <a14:foregroundMark x1="44709" y1="5590" x2="44709" y2="5590"/>
                      <a14:foregroundMark x1="50397" y1="5176" x2="50397" y2="5176"/>
                      <a14:foregroundMark x1="66402" y1="5590" x2="66402" y2="5590"/>
                      <a14:foregroundMark x1="63624" y1="5590" x2="63624" y2="5590"/>
                      <a14:foregroundMark x1="89815" y1="33333" x2="89815" y2="33333"/>
                      <a14:foregroundMark x1="85053" y1="21118" x2="85053" y2="21118"/>
                      <a14:foregroundMark x1="86243" y1="19669" x2="86243" y2="19669"/>
                      <a14:foregroundMark x1="79894" y1="21118" x2="79894" y2="21118"/>
                      <a14:foregroundMark x1="75132" y1="20911" x2="75132" y2="20911"/>
                      <a14:foregroundMark x1="44709" y1="25673" x2="44709" y2="25673"/>
                      <a14:foregroundMark x1="59127" y1="19048" x2="59127" y2="19048"/>
                      <a14:foregroundMark x1="66931" y1="19048" x2="66931" y2="19048"/>
                      <a14:foregroundMark x1="80423" y1="29607" x2="80423" y2="29607"/>
                      <a14:foregroundMark x1="81614" y1="24431" x2="81614" y2="24431"/>
                      <a14:foregroundMark x1="82937" y1="21118" x2="82937" y2="21118"/>
                      <a14:foregroundMark x1="90344" y1="24224" x2="90344" y2="24224"/>
                      <a14:foregroundMark x1="87037" y1="20911" x2="87037" y2="20911"/>
                      <a14:foregroundMark x1="92725" y1="29400" x2="92725" y2="29400"/>
                      <a14:foregroundMark x1="66931" y1="14079" x2="66931" y2="14079"/>
                      <a14:foregroundMark x1="48280" y1="15735" x2="48280" y2="15735"/>
                      <a14:foregroundMark x1="47487" y1="6418" x2="47487" y2="6418"/>
                      <a14:foregroundMark x1="46164" y1="5590" x2="46164" y2="5590"/>
                      <a14:foregroundMark x1="59392" y1="4969" x2="59392" y2="4969"/>
                      <a14:foregroundMark x1="68519" y1="5176" x2="68519" y2="5176"/>
                      <a14:foregroundMark x1="85582" y1="36646" x2="85582" y2="36646"/>
                      <a14:foregroundMark x1="62434" y1="21532" x2="62434" y2="21532"/>
                      <a14:foregroundMark x1="97222" y1="40373" x2="97222" y2="40373"/>
                      <a14:foregroundMark x1="92857" y1="65217" x2="92857" y2="65217"/>
                      <a14:foregroundMark x1="94841" y1="51967" x2="94841" y2="51967"/>
                      <a14:foregroundMark x1="97222" y1="48654" x2="97222" y2="48654"/>
                      <a14:foregroundMark x1="96693" y1="90062" x2="96693" y2="90062"/>
                      <a14:foregroundMark x1="90741" y1="93789" x2="90741" y2="93789"/>
                      <a14:foregroundMark x1="81085" y1="93789" x2="81085" y2="93789"/>
                      <a14:foregroundMark x1="85582" y1="76605" x2="85582" y2="76605"/>
                      <a14:foregroundMark x1="83466" y1="54865" x2="83466" y2="54865"/>
                      <a14:foregroundMark x1="91270" y1="50104" x2="91270" y2="50104"/>
                      <a14:foregroundMark x1="89153" y1="57143" x2="89153" y2="57143"/>
                      <a14:foregroundMark x1="14153" y1="61905" x2="14153" y2="61905"/>
                      <a14:foregroundMark x1="12302" y1="50104" x2="12302" y2="50104"/>
                      <a14:foregroundMark x1="6614" y1="52174" x2="6614" y2="52174"/>
                      <a14:foregroundMark x1="11111" y1="54037" x2="11111" y2="54037"/>
                      <a14:foregroundMark x1="9921" y1="60870" x2="9921" y2="60870"/>
                      <a14:foregroundMark x1="6878" y1="58592" x2="6878" y2="58592"/>
                      <a14:foregroundMark x1="11376" y1="55280" x2="11376" y2="55280"/>
                      <a14:foregroundMark x1="14683" y1="56315" x2="14683" y2="56315"/>
                      <a14:foregroundMark x1="11376" y1="60455" x2="11376" y2="60455"/>
                      <a14:foregroundMark x1="11376" y1="73292" x2="11376" y2="73292"/>
                      <a14:foregroundMark x1="7143" y1="83644" x2="7143" y2="83644"/>
                      <a14:foregroundMark x1="4863" y1="69205" x2="4863" y2="69205"/>
                      <a14:foregroundMark x1="13108" y1="82119" x2="13108" y2="82119"/>
                      <a14:foregroundMark x1="35518" y1="88411" x2="35518" y2="88411"/>
                      <a14:foregroundMark x1="63002" y1="87417" x2="63002" y2="87417"/>
                      <a14:foregroundMark x1="54334" y1="92053" x2="54334" y2="92053"/>
                      <a14:foregroundMark x1="50106" y1="87417" x2="50106" y2="87417"/>
                      <a14:foregroundMark x1="27273" y1="89073" x2="27273" y2="89073"/>
                      <a14:foregroundMark x1="86469" y1="72517" x2="86469" y2="72517"/>
                      <a14:foregroundMark x1="94080" y1="65563" x2="94080" y2="65563"/>
                      <a14:foregroundMark x1="94080" y1="80132" x2="94080" y2="80132"/>
                      <a14:foregroundMark x1="71882" y1="92053" x2="71882" y2="92053"/>
                      <a14:foregroundMark x1="71882" y1="84437" x2="71882" y2="84437"/>
                      <a14:foregroundMark x1="63002" y1="85430" x2="63002" y2="85430"/>
                      <a14:foregroundMark x1="31452" y1="82428" x2="31452" y2="82428"/>
                    </a14:backgroundRemoval>
                  </a14:imgEffect>
                </a14:imgLayer>
              </a14:imgProps>
            </a:ext>
            <a:ext uri="{28A0092B-C50C-407E-A947-70E740481C1C}">
              <a14:useLocalDpi xmlns:a14="http://schemas.microsoft.com/office/drawing/2010/main" val="0"/>
            </a:ext>
          </a:extLst>
        </a:blip>
        <a:stretch>
          <a:fillRect/>
        </a:stretch>
      </xdr:blipFill>
      <xdr:spPr>
        <a:xfrm>
          <a:off x="11418234" y="16976912"/>
          <a:ext cx="2062442" cy="1302577"/>
        </a:xfrm>
        <a:prstGeom prst="rect">
          <a:avLst/>
        </a:prstGeom>
      </xdr:spPr>
    </xdr:pic>
    <xdr:clientData/>
  </xdr:twoCellAnchor>
  <xdr:twoCellAnchor editAs="oneCell">
    <xdr:from>
      <xdr:col>2</xdr:col>
      <xdr:colOff>276225</xdr:colOff>
      <xdr:row>221</xdr:row>
      <xdr:rowOff>133350</xdr:rowOff>
    </xdr:from>
    <xdr:to>
      <xdr:col>2</xdr:col>
      <xdr:colOff>2019299</xdr:colOff>
      <xdr:row>226</xdr:row>
      <xdr:rowOff>1</xdr:rowOff>
    </xdr:to>
    <xdr:pic>
      <xdr:nvPicPr>
        <xdr:cNvPr id="8" name="Picture 7">
          <a:hlinkClick xmlns:r="http://schemas.openxmlformats.org/officeDocument/2006/relationships" r:id="rId35"/>
          <a:extLst>
            <a:ext uri="{FF2B5EF4-FFF2-40B4-BE49-F238E27FC236}">
              <a16:creationId xmlns:a16="http://schemas.microsoft.com/office/drawing/2014/main" id="{BE4ECF17-14E8-4C6A-9B21-76772B5C3B01}"/>
            </a:ext>
          </a:extLst>
        </xdr:cNvPr>
        <xdr:cNvPicPr>
          <a:picLocks noChangeAspect="1"/>
        </xdr:cNvPicPr>
      </xdr:nvPicPr>
      <xdr:blipFill rotWithShape="1">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t="12568" b="14754"/>
        <a:stretch/>
      </xdr:blipFill>
      <xdr:spPr>
        <a:xfrm>
          <a:off x="11630025" y="39938325"/>
          <a:ext cx="1743074" cy="1266826"/>
        </a:xfrm>
        <a:prstGeom prst="rect">
          <a:avLst/>
        </a:prstGeom>
      </xdr:spPr>
    </xdr:pic>
    <xdr:clientData/>
  </xdr:twoCellAnchor>
  <xdr:twoCellAnchor editAs="oneCell">
    <xdr:from>
      <xdr:col>2</xdr:col>
      <xdr:colOff>371475</xdr:colOff>
      <xdr:row>196</xdr:row>
      <xdr:rowOff>161924</xdr:rowOff>
    </xdr:from>
    <xdr:to>
      <xdr:col>2</xdr:col>
      <xdr:colOff>1857375</xdr:colOff>
      <xdr:row>202</xdr:row>
      <xdr:rowOff>0</xdr:rowOff>
    </xdr:to>
    <xdr:pic>
      <xdr:nvPicPr>
        <xdr:cNvPr id="14" name="Picture 13">
          <a:hlinkClick xmlns:r="http://schemas.openxmlformats.org/officeDocument/2006/relationships" r:id="rId37"/>
          <a:extLst>
            <a:ext uri="{FF2B5EF4-FFF2-40B4-BE49-F238E27FC236}">
              <a16:creationId xmlns:a16="http://schemas.microsoft.com/office/drawing/2014/main" id="{9F8E1B82-2E62-0353-D00D-AACEDD2DAEDC}"/>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2445" t="6666" r="18222" b="16001"/>
        <a:stretch/>
      </xdr:blipFill>
      <xdr:spPr>
        <a:xfrm>
          <a:off x="9153525" y="38185724"/>
          <a:ext cx="1485900" cy="1657351"/>
        </a:xfrm>
        <a:prstGeom prst="rect">
          <a:avLst/>
        </a:prstGeom>
      </xdr:spPr>
    </xdr:pic>
    <xdr:clientData/>
  </xdr:twoCellAnchor>
  <xdr:twoCellAnchor editAs="oneCell">
    <xdr:from>
      <xdr:col>2</xdr:col>
      <xdr:colOff>314325</xdr:colOff>
      <xdr:row>188</xdr:row>
      <xdr:rowOff>19050</xdr:rowOff>
    </xdr:from>
    <xdr:to>
      <xdr:col>2</xdr:col>
      <xdr:colOff>1705443</xdr:colOff>
      <xdr:row>193</xdr:row>
      <xdr:rowOff>19050</xdr:rowOff>
    </xdr:to>
    <xdr:pic>
      <xdr:nvPicPr>
        <xdr:cNvPr id="19" name="Picture 18">
          <a:hlinkClick xmlns:r="http://schemas.openxmlformats.org/officeDocument/2006/relationships" r:id="rId39"/>
          <a:extLst>
            <a:ext uri="{FF2B5EF4-FFF2-40B4-BE49-F238E27FC236}">
              <a16:creationId xmlns:a16="http://schemas.microsoft.com/office/drawing/2014/main" id="{EAE885E4-A737-CF1D-1441-0FBDFCDF820F}"/>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4644" t="6695" r="22176" b="16736"/>
        <a:stretch/>
      </xdr:blipFill>
      <xdr:spPr>
        <a:xfrm>
          <a:off x="8839200" y="35309175"/>
          <a:ext cx="1391118" cy="1685925"/>
        </a:xfrm>
        <a:prstGeom prst="rect">
          <a:avLst/>
        </a:prstGeom>
      </xdr:spPr>
    </xdr:pic>
    <xdr:clientData/>
  </xdr:twoCellAnchor>
  <xdr:twoCellAnchor>
    <xdr:from>
      <xdr:col>2</xdr:col>
      <xdr:colOff>171450</xdr:colOff>
      <xdr:row>176</xdr:row>
      <xdr:rowOff>57150</xdr:rowOff>
    </xdr:from>
    <xdr:to>
      <xdr:col>3</xdr:col>
      <xdr:colOff>66675</xdr:colOff>
      <xdr:row>183</xdr:row>
      <xdr:rowOff>0</xdr:rowOff>
    </xdr:to>
    <xdr:grpSp>
      <xdr:nvGrpSpPr>
        <xdr:cNvPr id="20" name="Group 19">
          <a:hlinkClick xmlns:r="http://schemas.openxmlformats.org/officeDocument/2006/relationships" r:id="rId41"/>
          <a:extLst>
            <a:ext uri="{FF2B5EF4-FFF2-40B4-BE49-F238E27FC236}">
              <a16:creationId xmlns:a16="http://schemas.microsoft.com/office/drawing/2014/main" id="{79B059E1-5ED5-3E64-0234-EE8DBDC52A89}"/>
            </a:ext>
          </a:extLst>
        </xdr:cNvPr>
        <xdr:cNvGrpSpPr/>
      </xdr:nvGrpSpPr>
      <xdr:grpSpPr>
        <a:xfrm>
          <a:off x="8934450" y="44093130"/>
          <a:ext cx="2120265" cy="2061210"/>
          <a:chOff x="11125200" y="31784925"/>
          <a:chExt cx="1924049" cy="1924049"/>
        </a:xfrm>
      </xdr:grpSpPr>
      <xdr:grpSp>
        <xdr:nvGrpSpPr>
          <xdr:cNvPr id="16" name="Group 15">
            <a:extLst>
              <a:ext uri="{FF2B5EF4-FFF2-40B4-BE49-F238E27FC236}">
                <a16:creationId xmlns:a16="http://schemas.microsoft.com/office/drawing/2014/main" id="{06F80C9D-AB5A-0057-665C-C3A0DF66EBDC}"/>
              </a:ext>
            </a:extLst>
          </xdr:cNvPr>
          <xdr:cNvGrpSpPr/>
        </xdr:nvGrpSpPr>
        <xdr:grpSpPr>
          <a:xfrm>
            <a:off x="11410951" y="32118300"/>
            <a:ext cx="1238250" cy="257175"/>
            <a:chOff x="11410951" y="32118300"/>
            <a:chExt cx="1238250" cy="257175"/>
          </a:xfrm>
        </xdr:grpSpPr>
        <xdr:sp macro="" textlink="">
          <xdr:nvSpPr>
            <xdr:cNvPr id="9" name="Rectangle 8">
              <a:extLst>
                <a:ext uri="{FF2B5EF4-FFF2-40B4-BE49-F238E27FC236}">
                  <a16:creationId xmlns:a16="http://schemas.microsoft.com/office/drawing/2014/main" id="{71101AEA-E72A-5E65-1F15-56B972A91E08}"/>
                </a:ext>
              </a:extLst>
            </xdr:cNvPr>
            <xdr:cNvSpPr/>
          </xdr:nvSpPr>
          <xdr:spPr>
            <a:xfrm>
              <a:off x="11410951" y="32118300"/>
              <a:ext cx="723900" cy="2571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sp macro="" textlink="">
          <xdr:nvSpPr>
            <xdr:cNvPr id="10" name="Rectangle 9">
              <a:extLst>
                <a:ext uri="{FF2B5EF4-FFF2-40B4-BE49-F238E27FC236}">
                  <a16:creationId xmlns:a16="http://schemas.microsoft.com/office/drawing/2014/main" id="{46616EC5-E1A3-42BC-8FC0-35E4A051A133}"/>
                </a:ext>
              </a:extLst>
            </xdr:cNvPr>
            <xdr:cNvSpPr/>
          </xdr:nvSpPr>
          <xdr:spPr>
            <a:xfrm>
              <a:off x="11925301" y="32213550"/>
              <a:ext cx="723900" cy="152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pic>
        <xdr:nvPicPr>
          <xdr:cNvPr id="6" name="Picture 5">
            <a:extLst>
              <a:ext uri="{FF2B5EF4-FFF2-40B4-BE49-F238E27FC236}">
                <a16:creationId xmlns:a16="http://schemas.microsoft.com/office/drawing/2014/main" id="{59DE6127-8D44-B84F-D21C-37D5854C3511}"/>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25200" y="31784925"/>
            <a:ext cx="1924049" cy="1924049"/>
          </a:xfrm>
          <a:prstGeom prst="rect">
            <a:avLst/>
          </a:prstGeom>
        </xdr:spPr>
      </xdr:pic>
    </xdr:grpSp>
    <xdr:clientData/>
  </xdr:twoCellAnchor>
  <xdr:twoCellAnchor editAs="oneCell">
    <xdr:from>
      <xdr:col>2</xdr:col>
      <xdr:colOff>152400</xdr:colOff>
      <xdr:row>263</xdr:row>
      <xdr:rowOff>1</xdr:rowOff>
    </xdr:from>
    <xdr:to>
      <xdr:col>2</xdr:col>
      <xdr:colOff>1532273</xdr:colOff>
      <xdr:row>266</xdr:row>
      <xdr:rowOff>1</xdr:rowOff>
    </xdr:to>
    <xdr:pic>
      <xdr:nvPicPr>
        <xdr:cNvPr id="32" name="Picture 31">
          <a:extLst>
            <a:ext uri="{FF2B5EF4-FFF2-40B4-BE49-F238E27FC236}">
              <a16:creationId xmlns:a16="http://schemas.microsoft.com/office/drawing/2014/main" id="{19A2F514-22E6-F390-F4EC-D8271148E4B9}"/>
            </a:ext>
          </a:extLst>
        </xdr:cNvPr>
        <xdr:cNvPicPr>
          <a:picLocks noChangeAspect="1"/>
        </xdr:cNvPicPr>
      </xdr:nvPicPr>
      <xdr:blipFill rotWithShape="1">
        <a:blip xmlns:r="http://schemas.openxmlformats.org/officeDocument/2006/relationships" r:embed="rId43" cstate="print">
          <a:clrChange>
            <a:clrFrom>
              <a:srgbClr val="FEFEFE"/>
            </a:clrFrom>
            <a:clrTo>
              <a:srgbClr val="FEFEFE">
                <a:alpha val="0"/>
              </a:srgbClr>
            </a:clrTo>
          </a:clrChange>
          <a:extLst>
            <a:ext uri="{28A0092B-C50C-407E-A947-70E740481C1C}">
              <a14:useLocalDpi xmlns:a14="http://schemas.microsoft.com/office/drawing/2010/main" val="0"/>
            </a:ext>
          </a:extLst>
        </a:blip>
        <a:srcRect l="20589" t="43995" r="21323" b="10294"/>
        <a:stretch/>
      </xdr:blipFill>
      <xdr:spPr>
        <a:xfrm>
          <a:off x="8677275" y="56264176"/>
          <a:ext cx="1379873" cy="1085850"/>
        </a:xfrm>
        <a:prstGeom prst="rect">
          <a:avLst/>
        </a:prstGeom>
      </xdr:spPr>
    </xdr:pic>
    <xdr:clientData/>
  </xdr:twoCellAnchor>
  <xdr:twoCellAnchor editAs="oneCell">
    <xdr:from>
      <xdr:col>2</xdr:col>
      <xdr:colOff>419100</xdr:colOff>
      <xdr:row>318</xdr:row>
      <xdr:rowOff>152401</xdr:rowOff>
    </xdr:from>
    <xdr:to>
      <xdr:col>2</xdr:col>
      <xdr:colOff>1734831</xdr:colOff>
      <xdr:row>323</xdr:row>
      <xdr:rowOff>28575</xdr:rowOff>
    </xdr:to>
    <xdr:pic>
      <xdr:nvPicPr>
        <xdr:cNvPr id="24" name="Picture 23">
          <a:extLst>
            <a:ext uri="{FF2B5EF4-FFF2-40B4-BE49-F238E27FC236}">
              <a16:creationId xmlns:a16="http://schemas.microsoft.com/office/drawing/2014/main" id="{DE2EACE0-2684-FC5E-CD5A-1BEC7EC2018B}"/>
            </a:ext>
          </a:extLst>
        </xdr:cNvPr>
        <xdr:cNvPicPr>
          <a:picLocks noChangeAspect="1"/>
        </xdr:cNvPicPr>
      </xdr:nvPicPr>
      <xdr:blipFill rotWithShape="1">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l="15825" t="6734" r="15488" b="18182"/>
        <a:stretch/>
      </xdr:blipFill>
      <xdr:spPr>
        <a:xfrm>
          <a:off x="8943975" y="68770501"/>
          <a:ext cx="1315731" cy="1438274"/>
        </a:xfrm>
        <a:prstGeom prst="rect">
          <a:avLst/>
        </a:prstGeom>
      </xdr:spPr>
    </xdr:pic>
    <xdr:clientData/>
  </xdr:twoCellAnchor>
  <xdr:twoCellAnchor>
    <xdr:from>
      <xdr:col>2</xdr:col>
      <xdr:colOff>390525</xdr:colOff>
      <xdr:row>146</xdr:row>
      <xdr:rowOff>28575</xdr:rowOff>
    </xdr:from>
    <xdr:to>
      <xdr:col>2</xdr:col>
      <xdr:colOff>1781174</xdr:colOff>
      <xdr:row>149</xdr:row>
      <xdr:rowOff>143625</xdr:rowOff>
    </xdr:to>
    <xdr:pic>
      <xdr:nvPicPr>
        <xdr:cNvPr id="2" name="Picture 3" descr="HL-L6210DW_Spinner1-846x846">
          <a:extLst>
            <a:ext uri="{FF2B5EF4-FFF2-40B4-BE49-F238E27FC236}">
              <a16:creationId xmlns:a16="http://schemas.microsoft.com/office/drawing/2014/main" id="{92DF0DB9-9607-C62D-F76D-42FBB1E3208B}"/>
            </a:ext>
          </a:extLst>
        </xdr:cNvPr>
        <xdr:cNvPicPr>
          <a:picLocks noChangeAspect="1" noChangeArrowheads="1"/>
        </xdr:cNvPicPr>
      </xdr:nvPicPr>
      <xdr:blipFill rotWithShape="1">
        <a:blip xmlns:r="http://schemas.openxmlformats.org/officeDocument/2006/relationships" r:embed="rId45" r:link="rId46" cstate="print">
          <a:clrChange>
            <a:clrFrom>
              <a:srgbClr val="FFFFFF"/>
            </a:clrFrom>
            <a:clrTo>
              <a:srgbClr val="FFFFFF">
                <a:alpha val="0"/>
              </a:srgbClr>
            </a:clrTo>
          </a:clrChange>
          <a:extLst>
            <a:ext uri="{28A0092B-C50C-407E-A947-70E740481C1C}">
              <a14:useLocalDpi xmlns:a14="http://schemas.microsoft.com/office/drawing/2010/main" val="0"/>
            </a:ext>
          </a:extLst>
        </a:blip>
        <a:srcRect l="13003" t="23405" r="12057" b="2128"/>
        <a:stretch>
          <a:fillRect/>
        </a:stretch>
      </xdr:blipFill>
      <xdr:spPr bwMode="auto">
        <a:xfrm>
          <a:off x="8915400" y="24688800"/>
          <a:ext cx="1390649" cy="1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276224</xdr:colOff>
      <xdr:row>156</xdr:row>
      <xdr:rowOff>28575</xdr:rowOff>
    </xdr:from>
    <xdr:to>
      <xdr:col>2</xdr:col>
      <xdr:colOff>1790699</xdr:colOff>
      <xdr:row>159</xdr:row>
      <xdr:rowOff>113623</xdr:rowOff>
    </xdr:to>
    <xdr:grpSp>
      <xdr:nvGrpSpPr>
        <xdr:cNvPr id="30" name="Group 29">
          <a:extLst>
            <a:ext uri="{FF2B5EF4-FFF2-40B4-BE49-F238E27FC236}">
              <a16:creationId xmlns:a16="http://schemas.microsoft.com/office/drawing/2014/main" id="{8B5E2ECC-34FF-DCC1-0D7D-F4250FC6656D}"/>
            </a:ext>
          </a:extLst>
        </xdr:cNvPr>
        <xdr:cNvGrpSpPr/>
      </xdr:nvGrpSpPr>
      <xdr:grpSpPr>
        <a:xfrm>
          <a:off x="9039224" y="38570535"/>
          <a:ext cx="1514475" cy="1395688"/>
          <a:chOff x="8715374" y="27108150"/>
          <a:chExt cx="1514475" cy="1370923"/>
        </a:xfrm>
      </xdr:grpSpPr>
      <xdr:sp macro="" textlink="">
        <xdr:nvSpPr>
          <xdr:cNvPr id="28" name="Rectangle: Rounded Corners 27">
            <a:extLst>
              <a:ext uri="{FF2B5EF4-FFF2-40B4-BE49-F238E27FC236}">
                <a16:creationId xmlns:a16="http://schemas.microsoft.com/office/drawing/2014/main" id="{EAD04FA7-556B-93EE-D46A-5BE822A7DC0A}"/>
              </a:ext>
            </a:extLst>
          </xdr:cNvPr>
          <xdr:cNvSpPr/>
        </xdr:nvSpPr>
        <xdr:spPr>
          <a:xfrm>
            <a:off x="8924925" y="27422475"/>
            <a:ext cx="1066800" cy="142875"/>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26" name="Picture 25">
            <a:extLst>
              <a:ext uri="{FF2B5EF4-FFF2-40B4-BE49-F238E27FC236}">
                <a16:creationId xmlns:a16="http://schemas.microsoft.com/office/drawing/2014/main" id="{711FCEE8-C824-4FC6-36A3-A996E6237C95}"/>
              </a:ext>
            </a:extLst>
          </xdr:cNvPr>
          <xdr:cNvPicPr>
            <a:picLocks noChangeAspect="1"/>
          </xdr:cNvPicPr>
        </xdr:nvPicPr>
        <xdr:blipFill rotWithShape="1">
          <a:blip xmlns:r="http://schemas.openxmlformats.org/officeDocument/2006/relationships" r:embed="rId47" cstate="print">
            <a:clrChange>
              <a:clrFrom>
                <a:srgbClr val="FEFEFE"/>
              </a:clrFrom>
              <a:clrTo>
                <a:srgbClr val="FEFEFE">
                  <a:alpha val="0"/>
                </a:srgbClr>
              </a:clrTo>
            </a:clrChange>
            <a:extLst>
              <a:ext uri="{28A0092B-C50C-407E-A947-70E740481C1C}">
                <a14:useLocalDpi xmlns:a14="http://schemas.microsoft.com/office/drawing/2010/main" val="0"/>
              </a:ext>
            </a:extLst>
          </a:blip>
          <a:srcRect l="21774" t="23656" r="21506" b="25000"/>
          <a:stretch/>
        </xdr:blipFill>
        <xdr:spPr>
          <a:xfrm>
            <a:off x="8715374" y="27108150"/>
            <a:ext cx="1514475" cy="1370923"/>
          </a:xfrm>
          <a:prstGeom prst="rect">
            <a:avLst/>
          </a:prstGeom>
        </xdr:spPr>
      </xdr:pic>
    </xdr:grpSp>
    <xdr:clientData/>
  </xdr:twoCellAnchor>
  <xdr:twoCellAnchor editAs="oneCell">
    <xdr:from>
      <xdr:col>1</xdr:col>
      <xdr:colOff>1991841</xdr:colOff>
      <xdr:row>105</xdr:row>
      <xdr:rowOff>164589</xdr:rowOff>
    </xdr:from>
    <xdr:to>
      <xdr:col>1</xdr:col>
      <xdr:colOff>2611783</xdr:colOff>
      <xdr:row>107</xdr:row>
      <xdr:rowOff>8350</xdr:rowOff>
    </xdr:to>
    <xdr:pic>
      <xdr:nvPicPr>
        <xdr:cNvPr id="33" name="Picture 32">
          <a:extLst>
            <a:ext uri="{FF2B5EF4-FFF2-40B4-BE49-F238E27FC236}">
              <a16:creationId xmlns:a16="http://schemas.microsoft.com/office/drawing/2014/main" id="{B8673129-34E6-27E4-85BE-BAFD4179EFD7}"/>
            </a:ext>
          </a:extLst>
        </xdr:cNvPr>
        <xdr:cNvPicPr>
          <a:picLocks noChangeAspect="1"/>
        </xdr:cNvPicPr>
      </xdr:nvPicPr>
      <xdr:blipFill rotWithShape="1">
        <a:blip xmlns:r="http://schemas.openxmlformats.org/officeDocument/2006/relationships" r:embed="rId48"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a:off x="3543450" y="20445937"/>
          <a:ext cx="619942" cy="175065"/>
        </a:xfrm>
        <a:prstGeom prst="rect">
          <a:avLst/>
        </a:prstGeom>
      </xdr:spPr>
    </xdr:pic>
    <xdr:clientData/>
  </xdr:twoCellAnchor>
  <xdr:twoCellAnchor>
    <xdr:from>
      <xdr:col>1</xdr:col>
      <xdr:colOff>7184509</xdr:colOff>
      <xdr:row>134</xdr:row>
      <xdr:rowOff>200025</xdr:rowOff>
    </xdr:from>
    <xdr:to>
      <xdr:col>2</xdr:col>
      <xdr:colOff>1967706</xdr:colOff>
      <xdr:row>138</xdr:row>
      <xdr:rowOff>123825</xdr:rowOff>
    </xdr:to>
    <xdr:grpSp>
      <xdr:nvGrpSpPr>
        <xdr:cNvPr id="44" name="Group 43">
          <a:hlinkClick xmlns:r="http://schemas.openxmlformats.org/officeDocument/2006/relationships" r:id="rId49"/>
          <a:extLst>
            <a:ext uri="{FF2B5EF4-FFF2-40B4-BE49-F238E27FC236}">
              <a16:creationId xmlns:a16="http://schemas.microsoft.com/office/drawing/2014/main" id="{5C2CFC9A-BB4D-A7C3-377A-864EBAE8284F}"/>
            </a:ext>
          </a:extLst>
        </xdr:cNvPr>
        <xdr:cNvGrpSpPr/>
      </xdr:nvGrpSpPr>
      <xdr:grpSpPr>
        <a:xfrm>
          <a:off x="8700889" y="32958405"/>
          <a:ext cx="2029817" cy="1737360"/>
          <a:chOff x="8485624" y="24460200"/>
          <a:chExt cx="1831697" cy="1724025"/>
        </a:xfrm>
      </xdr:grpSpPr>
      <xdr:sp macro="" textlink="">
        <xdr:nvSpPr>
          <xdr:cNvPr id="43" name="Rectangle 42">
            <a:extLst>
              <a:ext uri="{FF2B5EF4-FFF2-40B4-BE49-F238E27FC236}">
                <a16:creationId xmlns:a16="http://schemas.microsoft.com/office/drawing/2014/main" id="{60625AE0-3332-82D2-A16A-620CF9D8E07A}"/>
              </a:ext>
            </a:extLst>
          </xdr:cNvPr>
          <xdr:cNvSpPr/>
        </xdr:nvSpPr>
        <xdr:spPr>
          <a:xfrm>
            <a:off x="8696325" y="24974550"/>
            <a:ext cx="304800" cy="1181100"/>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42" name="Picture 41">
            <a:extLst>
              <a:ext uri="{FF2B5EF4-FFF2-40B4-BE49-F238E27FC236}">
                <a16:creationId xmlns:a16="http://schemas.microsoft.com/office/drawing/2014/main" id="{93BBE0A8-43CE-0866-6D49-30A6EAA2749D}"/>
              </a:ext>
            </a:extLst>
          </xdr:cNvPr>
          <xdr:cNvPicPr>
            <a:picLocks noChangeAspect="1"/>
          </xdr:cNvPicPr>
        </xdr:nvPicPr>
        <xdr:blipFill rotWithShape="1">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b="39308"/>
          <a:stretch/>
        </xdr:blipFill>
        <xdr:spPr>
          <a:xfrm>
            <a:off x="8485624" y="24460200"/>
            <a:ext cx="1831697" cy="1724025"/>
          </a:xfrm>
          <a:prstGeom prst="rect">
            <a:avLst/>
          </a:prstGeom>
        </xdr:spPr>
      </xdr:pic>
    </xdr:grpSp>
    <xdr:clientData/>
  </xdr:twoCellAnchor>
  <xdr:twoCellAnchor editAs="oneCell">
    <xdr:from>
      <xdr:col>0</xdr:col>
      <xdr:colOff>19050</xdr:colOff>
      <xdr:row>10</xdr:row>
      <xdr:rowOff>704851</xdr:rowOff>
    </xdr:from>
    <xdr:to>
      <xdr:col>0</xdr:col>
      <xdr:colOff>981075</xdr:colOff>
      <xdr:row>10</xdr:row>
      <xdr:rowOff>994741</xdr:rowOff>
    </xdr:to>
    <xdr:pic>
      <xdr:nvPicPr>
        <xdr:cNvPr id="36" name="Picture 35">
          <a:extLst>
            <a:ext uri="{FF2B5EF4-FFF2-40B4-BE49-F238E27FC236}">
              <a16:creationId xmlns:a16="http://schemas.microsoft.com/office/drawing/2014/main" id="{39FF30B7-DFD0-7AA2-909C-DD55253D12A7}"/>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3431" t="24425" r="50613" b="56408"/>
        <a:stretch/>
      </xdr:blipFill>
      <xdr:spPr>
        <a:xfrm>
          <a:off x="19050" y="1038226"/>
          <a:ext cx="962025" cy="289890"/>
        </a:xfrm>
        <a:prstGeom prst="rect">
          <a:avLst/>
        </a:prstGeom>
      </xdr:spPr>
    </xdr:pic>
    <xdr:clientData/>
  </xdr:twoCellAnchor>
  <xdr:twoCellAnchor editAs="oneCell">
    <xdr:from>
      <xdr:col>2</xdr:col>
      <xdr:colOff>514351</xdr:colOff>
      <xdr:row>205</xdr:row>
      <xdr:rowOff>133349</xdr:rowOff>
    </xdr:from>
    <xdr:to>
      <xdr:col>2</xdr:col>
      <xdr:colOff>1899641</xdr:colOff>
      <xdr:row>210</xdr:row>
      <xdr:rowOff>0</xdr:rowOff>
    </xdr:to>
    <xdr:pic>
      <xdr:nvPicPr>
        <xdr:cNvPr id="50" name="Picture 49">
          <a:extLst>
            <a:ext uri="{FF2B5EF4-FFF2-40B4-BE49-F238E27FC236}">
              <a16:creationId xmlns:a16="http://schemas.microsoft.com/office/drawing/2014/main" id="{9FCCFD44-0559-61ED-0555-EA1ECD32CDFF}"/>
            </a:ext>
          </a:extLst>
        </xdr:cNvPr>
        <xdr:cNvPicPr>
          <a:picLocks noChangeAspect="1"/>
        </xdr:cNvPicPr>
      </xdr:nvPicPr>
      <xdr:blipFill rotWithShape="1">
        <a:blip xmlns:r="http://schemas.openxmlformats.org/officeDocument/2006/relationships" r:embed="rId52" cstate="print">
          <a:clrChange>
            <a:clrFrom>
              <a:srgbClr val="FFFFFF"/>
            </a:clrFrom>
            <a:clrTo>
              <a:srgbClr val="FFFFFF">
                <a:alpha val="0"/>
              </a:srgbClr>
            </a:clrTo>
          </a:clrChange>
          <a:extLst>
            <a:ext uri="{28A0092B-C50C-407E-A947-70E740481C1C}">
              <a14:useLocalDpi xmlns:a14="http://schemas.microsoft.com/office/drawing/2010/main" val="0"/>
            </a:ext>
          </a:extLst>
        </a:blip>
        <a:srcRect l="16038" t="26415" r="14528" b="10566"/>
        <a:stretch/>
      </xdr:blipFill>
      <xdr:spPr>
        <a:xfrm>
          <a:off x="9039226" y="45053249"/>
          <a:ext cx="1385290" cy="1257301"/>
        </a:xfrm>
        <a:prstGeom prst="rect">
          <a:avLst/>
        </a:prstGeom>
      </xdr:spPr>
    </xdr:pic>
    <xdr:clientData/>
  </xdr:twoCellAnchor>
  <xdr:twoCellAnchor editAs="oneCell">
    <xdr:from>
      <xdr:col>1</xdr:col>
      <xdr:colOff>3200400</xdr:colOff>
      <xdr:row>237</xdr:row>
      <xdr:rowOff>152400</xdr:rowOff>
    </xdr:from>
    <xdr:to>
      <xdr:col>1</xdr:col>
      <xdr:colOff>3820342</xdr:colOff>
      <xdr:row>238</xdr:row>
      <xdr:rowOff>158086</xdr:rowOff>
    </xdr:to>
    <xdr:pic>
      <xdr:nvPicPr>
        <xdr:cNvPr id="52" name="Picture 51">
          <a:extLst>
            <a:ext uri="{FF2B5EF4-FFF2-40B4-BE49-F238E27FC236}">
              <a16:creationId xmlns:a16="http://schemas.microsoft.com/office/drawing/2014/main" id="{A1E7E49B-AF70-4305-8D93-CCFF8D0CF4C3}"/>
            </a:ext>
          </a:extLst>
        </xdr:cNvPr>
        <xdr:cNvPicPr>
          <a:picLocks noChangeAspect="1"/>
        </xdr:cNvPicPr>
      </xdr:nvPicPr>
      <xdr:blipFill rotWithShape="1">
        <a:blip xmlns:r="http://schemas.openxmlformats.org/officeDocument/2006/relationships" r:embed="rId48"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a:off x="4676775" y="52654200"/>
          <a:ext cx="619942" cy="167611"/>
        </a:xfrm>
        <a:prstGeom prst="rect">
          <a:avLst/>
        </a:prstGeom>
      </xdr:spPr>
    </xdr:pic>
    <xdr:clientData/>
  </xdr:twoCellAnchor>
  <xdr:twoCellAnchor editAs="oneCell">
    <xdr:from>
      <xdr:col>1</xdr:col>
      <xdr:colOff>3829050</xdr:colOff>
      <xdr:row>238</xdr:row>
      <xdr:rowOff>152400</xdr:rowOff>
    </xdr:from>
    <xdr:to>
      <xdr:col>1</xdr:col>
      <xdr:colOff>4448992</xdr:colOff>
      <xdr:row>239</xdr:row>
      <xdr:rowOff>158086</xdr:rowOff>
    </xdr:to>
    <xdr:pic>
      <xdr:nvPicPr>
        <xdr:cNvPr id="54" name="Picture 53">
          <a:extLst>
            <a:ext uri="{FF2B5EF4-FFF2-40B4-BE49-F238E27FC236}">
              <a16:creationId xmlns:a16="http://schemas.microsoft.com/office/drawing/2014/main" id="{B205397E-CEFF-4512-9ACE-C558D911DEC5}"/>
            </a:ext>
          </a:extLst>
        </xdr:cNvPr>
        <xdr:cNvPicPr>
          <a:picLocks noChangeAspect="1"/>
        </xdr:cNvPicPr>
      </xdr:nvPicPr>
      <xdr:blipFill rotWithShape="1">
        <a:blip xmlns:r="http://schemas.openxmlformats.org/officeDocument/2006/relationships" r:embed="rId48"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a:off x="5305425" y="52816125"/>
          <a:ext cx="619942" cy="167611"/>
        </a:xfrm>
        <a:prstGeom prst="rect">
          <a:avLst/>
        </a:prstGeom>
      </xdr:spPr>
    </xdr:pic>
    <xdr:clientData/>
  </xdr:twoCellAnchor>
  <xdr:twoCellAnchor editAs="oneCell">
    <xdr:from>
      <xdr:col>1</xdr:col>
      <xdr:colOff>3829050</xdr:colOff>
      <xdr:row>240</xdr:row>
      <xdr:rowOff>9525</xdr:rowOff>
    </xdr:from>
    <xdr:to>
      <xdr:col>1</xdr:col>
      <xdr:colOff>4448992</xdr:colOff>
      <xdr:row>241</xdr:row>
      <xdr:rowOff>15211</xdr:rowOff>
    </xdr:to>
    <xdr:pic>
      <xdr:nvPicPr>
        <xdr:cNvPr id="56" name="Picture 55">
          <a:extLst>
            <a:ext uri="{FF2B5EF4-FFF2-40B4-BE49-F238E27FC236}">
              <a16:creationId xmlns:a16="http://schemas.microsoft.com/office/drawing/2014/main" id="{2ED6BA03-D8E1-436D-9F4F-2A45F9B1D290}"/>
            </a:ext>
          </a:extLst>
        </xdr:cNvPr>
        <xdr:cNvPicPr>
          <a:picLocks noChangeAspect="1"/>
        </xdr:cNvPicPr>
      </xdr:nvPicPr>
      <xdr:blipFill rotWithShape="1">
        <a:blip xmlns:r="http://schemas.openxmlformats.org/officeDocument/2006/relationships" r:embed="rId48"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a:off x="5305425" y="52997100"/>
          <a:ext cx="619942" cy="167611"/>
        </a:xfrm>
        <a:prstGeom prst="rect">
          <a:avLst/>
        </a:prstGeom>
      </xdr:spPr>
    </xdr:pic>
    <xdr:clientData/>
  </xdr:twoCellAnchor>
  <xdr:twoCellAnchor editAs="oneCell">
    <xdr:from>
      <xdr:col>1</xdr:col>
      <xdr:colOff>5821168</xdr:colOff>
      <xdr:row>337</xdr:row>
      <xdr:rowOff>7587</xdr:rowOff>
    </xdr:from>
    <xdr:to>
      <xdr:col>1</xdr:col>
      <xdr:colOff>6952755</xdr:colOff>
      <xdr:row>338</xdr:row>
      <xdr:rowOff>151604</xdr:rowOff>
    </xdr:to>
    <xdr:pic>
      <xdr:nvPicPr>
        <xdr:cNvPr id="57" name="Picture 56">
          <a:extLst>
            <a:ext uri="{FF2B5EF4-FFF2-40B4-BE49-F238E27FC236}">
              <a16:creationId xmlns:a16="http://schemas.microsoft.com/office/drawing/2014/main" id="{7BDB1E7E-7A82-4939-9E5E-86EFE4DD396F}"/>
            </a:ext>
          </a:extLst>
        </xdr:cNvPr>
        <xdr:cNvPicPr>
          <a:picLocks noChangeAspect="1"/>
        </xdr:cNvPicPr>
      </xdr:nvPicPr>
      <xdr:blipFill rotWithShape="1">
        <a:blip xmlns:r="http://schemas.openxmlformats.org/officeDocument/2006/relationships" r:embed="rId48"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rot="20510576">
          <a:off x="7297543" y="72883362"/>
          <a:ext cx="1131587" cy="305942"/>
        </a:xfrm>
        <a:prstGeom prst="rect">
          <a:avLst/>
        </a:prstGeom>
      </xdr:spPr>
    </xdr:pic>
    <xdr:clientData/>
  </xdr:twoCellAnchor>
  <xdr:twoCellAnchor editAs="oneCell">
    <xdr:from>
      <xdr:col>2</xdr:col>
      <xdr:colOff>47625</xdr:colOff>
      <xdr:row>1</xdr:row>
      <xdr:rowOff>123826</xdr:rowOff>
    </xdr:from>
    <xdr:to>
      <xdr:col>2</xdr:col>
      <xdr:colOff>2133600</xdr:colOff>
      <xdr:row>2</xdr:row>
      <xdr:rowOff>151083</xdr:rowOff>
    </xdr:to>
    <xdr:pic>
      <xdr:nvPicPr>
        <xdr:cNvPr id="12" name="Picture 11">
          <a:extLst>
            <a:ext uri="{FF2B5EF4-FFF2-40B4-BE49-F238E27FC236}">
              <a16:creationId xmlns:a16="http://schemas.microsoft.com/office/drawing/2014/main" id="{6E7772C8-0348-189E-4358-8904E4247FF9}"/>
            </a:ext>
          </a:extLst>
        </xdr:cNvPr>
        <xdr:cNvPicPr>
          <a:picLocks noChangeAspect="1"/>
        </xdr:cNvPicPr>
      </xdr:nvPicPr>
      <xdr:blipFill rotWithShape="1">
        <a:blip xmlns:r="http://schemas.openxmlformats.org/officeDocument/2006/relationships" r:embed="rId53" cstate="print">
          <a:clrChange>
            <a:clrFrom>
              <a:srgbClr val="FFFFFF"/>
            </a:clrFrom>
            <a:clrTo>
              <a:srgbClr val="FFFFFF">
                <a:alpha val="0"/>
              </a:srgbClr>
            </a:clrTo>
          </a:clrChange>
          <a:extLst>
            <a:ext uri="{28A0092B-C50C-407E-A947-70E740481C1C}">
              <a14:useLocalDpi xmlns:a14="http://schemas.microsoft.com/office/drawing/2010/main" val="0"/>
            </a:ext>
          </a:extLst>
        </a:blip>
        <a:srcRect l="9436" t="26225" r="8211" b="27573"/>
        <a:stretch/>
      </xdr:blipFill>
      <xdr:spPr>
        <a:xfrm>
          <a:off x="8572500" y="457201"/>
          <a:ext cx="2085975" cy="1170257"/>
        </a:xfrm>
        <a:prstGeom prst="rect">
          <a:avLst/>
        </a:prstGeom>
      </xdr:spPr>
    </xdr:pic>
    <xdr:clientData/>
  </xdr:twoCellAnchor>
  <xdr:twoCellAnchor editAs="oneCell">
    <xdr:from>
      <xdr:col>2</xdr:col>
      <xdr:colOff>0</xdr:colOff>
      <xdr:row>19</xdr:row>
      <xdr:rowOff>0</xdr:rowOff>
    </xdr:from>
    <xdr:to>
      <xdr:col>2</xdr:col>
      <xdr:colOff>2100647</xdr:colOff>
      <xdr:row>20</xdr:row>
      <xdr:rowOff>19050</xdr:rowOff>
    </xdr:to>
    <xdr:pic>
      <xdr:nvPicPr>
        <xdr:cNvPr id="29" name="Picture 28">
          <a:extLst>
            <a:ext uri="{FF2B5EF4-FFF2-40B4-BE49-F238E27FC236}">
              <a16:creationId xmlns:a16="http://schemas.microsoft.com/office/drawing/2014/main" id="{FA461474-7B7C-BBD4-0C29-ABE5783A1360}"/>
            </a:ext>
          </a:extLst>
        </xdr:cNvPr>
        <xdr:cNvPicPr>
          <a:picLocks noChangeAspect="1"/>
        </xdr:cNvPicPr>
      </xdr:nvPicPr>
      <xdr:blipFill rotWithShape="1">
        <a:blip xmlns:r="http://schemas.openxmlformats.org/officeDocument/2006/relationships" r:embed="rId54" cstate="print">
          <a:clrChange>
            <a:clrFrom>
              <a:srgbClr val="FFFFFF"/>
            </a:clrFrom>
            <a:clrTo>
              <a:srgbClr val="FFFFFF">
                <a:alpha val="0"/>
              </a:srgbClr>
            </a:clrTo>
          </a:clrChange>
          <a:extLst>
            <a:ext uri="{28A0092B-C50C-407E-A947-70E740481C1C}">
              <a14:useLocalDpi xmlns:a14="http://schemas.microsoft.com/office/drawing/2010/main" val="0"/>
            </a:ext>
          </a:extLst>
        </a:blip>
        <a:srcRect l="9682" t="26471" r="8579" b="27941"/>
        <a:stretch/>
      </xdr:blipFill>
      <xdr:spPr>
        <a:xfrm>
          <a:off x="8524875" y="5095875"/>
          <a:ext cx="2100647" cy="1171575"/>
        </a:xfrm>
        <a:prstGeom prst="rect">
          <a:avLst/>
        </a:prstGeom>
      </xdr:spPr>
    </xdr:pic>
    <xdr:clientData/>
  </xdr:twoCellAnchor>
  <xdr:twoCellAnchor editAs="oneCell">
    <xdr:from>
      <xdr:col>2</xdr:col>
      <xdr:colOff>66676</xdr:colOff>
      <xdr:row>27</xdr:row>
      <xdr:rowOff>38100</xdr:rowOff>
    </xdr:from>
    <xdr:to>
      <xdr:col>2</xdr:col>
      <xdr:colOff>2038350</xdr:colOff>
      <xdr:row>29</xdr:row>
      <xdr:rowOff>93140</xdr:rowOff>
    </xdr:to>
    <xdr:pic>
      <xdr:nvPicPr>
        <xdr:cNvPr id="39" name="Picture 38">
          <a:extLst>
            <a:ext uri="{FF2B5EF4-FFF2-40B4-BE49-F238E27FC236}">
              <a16:creationId xmlns:a16="http://schemas.microsoft.com/office/drawing/2014/main" id="{FC9B2995-6424-CF81-6478-A06F945B939D}"/>
            </a:ext>
          </a:extLst>
        </xdr:cNvPr>
        <xdr:cNvPicPr>
          <a:picLocks noChangeAspect="1"/>
        </xdr:cNvPicPr>
      </xdr:nvPicPr>
      <xdr:blipFill rotWithShape="1">
        <a:blip xmlns:r="http://schemas.openxmlformats.org/officeDocument/2006/relationships" r:embed="rId55" cstate="print">
          <a:clrChange>
            <a:clrFrom>
              <a:srgbClr val="FFFFFF"/>
            </a:clrFrom>
            <a:clrTo>
              <a:srgbClr val="FFFFFF">
                <a:alpha val="0"/>
              </a:srgbClr>
            </a:clrTo>
          </a:clrChange>
          <a:extLst>
            <a:ext uri="{28A0092B-C50C-407E-A947-70E740481C1C}">
              <a14:useLocalDpi xmlns:a14="http://schemas.microsoft.com/office/drawing/2010/main" val="0"/>
            </a:ext>
          </a:extLst>
        </a:blip>
        <a:srcRect l="12745" t="27083" r="13113" b="29657"/>
        <a:stretch/>
      </xdr:blipFill>
      <xdr:spPr>
        <a:xfrm>
          <a:off x="8591551" y="9134475"/>
          <a:ext cx="1971674" cy="1150415"/>
        </a:xfrm>
        <a:prstGeom prst="rect">
          <a:avLst/>
        </a:prstGeom>
      </xdr:spPr>
    </xdr:pic>
    <xdr:clientData/>
  </xdr:twoCellAnchor>
  <xdr:twoCellAnchor editAs="oneCell">
    <xdr:from>
      <xdr:col>2</xdr:col>
      <xdr:colOff>19050</xdr:colOff>
      <xdr:row>35</xdr:row>
      <xdr:rowOff>28575</xdr:rowOff>
    </xdr:from>
    <xdr:to>
      <xdr:col>2</xdr:col>
      <xdr:colOff>2124075</xdr:colOff>
      <xdr:row>37</xdr:row>
      <xdr:rowOff>127200</xdr:rowOff>
    </xdr:to>
    <xdr:pic>
      <xdr:nvPicPr>
        <xdr:cNvPr id="46" name="Picture 45">
          <a:extLst>
            <a:ext uri="{FF2B5EF4-FFF2-40B4-BE49-F238E27FC236}">
              <a16:creationId xmlns:a16="http://schemas.microsoft.com/office/drawing/2014/main" id="{2333C486-D14E-9268-3980-042E5230F3D1}"/>
            </a:ext>
          </a:extLst>
        </xdr:cNvPr>
        <xdr:cNvPicPr>
          <a:picLocks noChangeAspect="1"/>
        </xdr:cNvPicPr>
      </xdr:nvPicPr>
      <xdr:blipFill rotWithShape="1">
        <a:blip xmlns:r="http://schemas.openxmlformats.org/officeDocument/2006/relationships" r:embed="rId56" cstate="print">
          <a:clrChange>
            <a:clrFrom>
              <a:srgbClr val="FFFFFF"/>
            </a:clrFrom>
            <a:clrTo>
              <a:srgbClr val="FFFFFF">
                <a:alpha val="0"/>
              </a:srgbClr>
            </a:clrTo>
          </a:clrChange>
          <a:extLst>
            <a:ext uri="{28A0092B-C50C-407E-A947-70E740481C1C}">
              <a14:useLocalDpi xmlns:a14="http://schemas.microsoft.com/office/drawing/2010/main" val="0"/>
            </a:ext>
          </a:extLst>
        </a:blip>
        <a:srcRect l="12868" t="31494" r="13112" b="29535"/>
        <a:stretch/>
      </xdr:blipFill>
      <xdr:spPr>
        <a:xfrm>
          <a:off x="8543925" y="13125450"/>
          <a:ext cx="2105025" cy="1108275"/>
        </a:xfrm>
        <a:prstGeom prst="rect">
          <a:avLst/>
        </a:prstGeom>
      </xdr:spPr>
    </xdr:pic>
    <xdr:clientData/>
  </xdr:twoCellAnchor>
  <xdr:twoCellAnchor editAs="oneCell">
    <xdr:from>
      <xdr:col>2</xdr:col>
      <xdr:colOff>9526</xdr:colOff>
      <xdr:row>51</xdr:row>
      <xdr:rowOff>28576</xdr:rowOff>
    </xdr:from>
    <xdr:to>
      <xdr:col>3</xdr:col>
      <xdr:colOff>21573</xdr:colOff>
      <xdr:row>54</xdr:row>
      <xdr:rowOff>133350</xdr:rowOff>
    </xdr:to>
    <xdr:pic>
      <xdr:nvPicPr>
        <xdr:cNvPr id="58" name="Picture 57">
          <a:extLst>
            <a:ext uri="{FF2B5EF4-FFF2-40B4-BE49-F238E27FC236}">
              <a16:creationId xmlns:a16="http://schemas.microsoft.com/office/drawing/2014/main" id="{B1663F54-1963-3825-906D-FDE2C5E61F95}"/>
            </a:ext>
          </a:extLst>
        </xdr:cNvPr>
        <xdr:cNvPicPr>
          <a:picLocks noChangeAspect="1"/>
        </xdr:cNvPicPr>
      </xdr:nvPicPr>
      <xdr:blipFill rotWithShape="1">
        <a:blip xmlns:r="http://schemas.openxmlformats.org/officeDocument/2006/relationships" r:embed="rId57" cstate="print">
          <a:clrChange>
            <a:clrFrom>
              <a:srgbClr val="FFFFFF"/>
            </a:clrFrom>
            <a:clrTo>
              <a:srgbClr val="FFFFFF">
                <a:alpha val="0"/>
              </a:srgbClr>
            </a:clrTo>
          </a:clrChange>
          <a:extLst>
            <a:ext uri="{28A0092B-C50C-407E-A947-70E740481C1C}">
              <a14:useLocalDpi xmlns:a14="http://schemas.microsoft.com/office/drawing/2010/main" val="0"/>
            </a:ext>
          </a:extLst>
        </a:blip>
        <a:srcRect l="12990" t="31618" r="13113" b="29534"/>
        <a:stretch/>
      </xdr:blipFill>
      <xdr:spPr>
        <a:xfrm>
          <a:off x="8534401" y="17087851"/>
          <a:ext cx="2174222" cy="1142999"/>
        </a:xfrm>
        <a:prstGeom prst="rect">
          <a:avLst/>
        </a:prstGeom>
      </xdr:spPr>
    </xdr:pic>
    <xdr:clientData/>
  </xdr:twoCellAnchor>
  <xdr:twoCellAnchor editAs="oneCell">
    <xdr:from>
      <xdr:col>0</xdr:col>
      <xdr:colOff>9525</xdr:colOff>
      <xdr:row>43</xdr:row>
      <xdr:rowOff>552450</xdr:rowOff>
    </xdr:from>
    <xdr:to>
      <xdr:col>0</xdr:col>
      <xdr:colOff>971550</xdr:colOff>
      <xdr:row>43</xdr:row>
      <xdr:rowOff>842340</xdr:rowOff>
    </xdr:to>
    <xdr:pic>
      <xdr:nvPicPr>
        <xdr:cNvPr id="61" name="Picture 60">
          <a:extLst>
            <a:ext uri="{FF2B5EF4-FFF2-40B4-BE49-F238E27FC236}">
              <a16:creationId xmlns:a16="http://schemas.microsoft.com/office/drawing/2014/main" id="{110B83BC-6A43-49C8-86B0-F64FDA0C1734}"/>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3431" t="24425" r="50613" b="56408"/>
        <a:stretch/>
      </xdr:blipFill>
      <xdr:spPr>
        <a:xfrm>
          <a:off x="9525" y="15630525"/>
          <a:ext cx="962025" cy="289890"/>
        </a:xfrm>
        <a:prstGeom prst="rect">
          <a:avLst/>
        </a:prstGeom>
      </xdr:spPr>
    </xdr:pic>
    <xdr:clientData/>
  </xdr:twoCellAnchor>
  <xdr:twoCellAnchor editAs="oneCell">
    <xdr:from>
      <xdr:col>0</xdr:col>
      <xdr:colOff>28575</xdr:colOff>
      <xdr:row>59</xdr:row>
      <xdr:rowOff>476250</xdr:rowOff>
    </xdr:from>
    <xdr:to>
      <xdr:col>0</xdr:col>
      <xdr:colOff>990600</xdr:colOff>
      <xdr:row>60</xdr:row>
      <xdr:rowOff>51765</xdr:rowOff>
    </xdr:to>
    <xdr:pic>
      <xdr:nvPicPr>
        <xdr:cNvPr id="62" name="Picture 61">
          <a:extLst>
            <a:ext uri="{FF2B5EF4-FFF2-40B4-BE49-F238E27FC236}">
              <a16:creationId xmlns:a16="http://schemas.microsoft.com/office/drawing/2014/main" id="{D42A083A-9BEC-41E0-819F-6B5949B295EE}"/>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3431" t="24425" r="50613" b="56408"/>
        <a:stretch/>
      </xdr:blipFill>
      <xdr:spPr>
        <a:xfrm>
          <a:off x="28575" y="19869150"/>
          <a:ext cx="962025" cy="289890"/>
        </a:xfrm>
        <a:prstGeom prst="rect">
          <a:avLst/>
        </a:prstGeom>
      </xdr:spPr>
    </xdr:pic>
    <xdr:clientData/>
  </xdr:twoCellAnchor>
  <xdr:twoCellAnchor editAs="oneCell">
    <xdr:from>
      <xdr:col>0</xdr:col>
      <xdr:colOff>28575</xdr:colOff>
      <xdr:row>68</xdr:row>
      <xdr:rowOff>457200</xdr:rowOff>
    </xdr:from>
    <xdr:to>
      <xdr:col>0</xdr:col>
      <xdr:colOff>990600</xdr:colOff>
      <xdr:row>69</xdr:row>
      <xdr:rowOff>61290</xdr:rowOff>
    </xdr:to>
    <xdr:pic>
      <xdr:nvPicPr>
        <xdr:cNvPr id="63" name="Picture 62">
          <a:extLst>
            <a:ext uri="{FF2B5EF4-FFF2-40B4-BE49-F238E27FC236}">
              <a16:creationId xmlns:a16="http://schemas.microsoft.com/office/drawing/2014/main" id="{02AF31B5-8176-4CCD-909A-544D9C179338}"/>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31" t="24425" r="50613" b="56408"/>
        <a:stretch/>
      </xdr:blipFill>
      <xdr:spPr>
        <a:xfrm>
          <a:off x="28575" y="22183725"/>
          <a:ext cx="962025" cy="289890"/>
        </a:xfrm>
        <a:prstGeom prst="rect">
          <a:avLst/>
        </a:prstGeom>
      </xdr:spPr>
    </xdr:pic>
    <xdr:clientData/>
  </xdr:twoCellAnchor>
  <xdr:twoCellAnchor>
    <xdr:from>
      <xdr:col>0</xdr:col>
      <xdr:colOff>609600</xdr:colOff>
      <xdr:row>51</xdr:row>
      <xdr:rowOff>276225</xdr:rowOff>
    </xdr:from>
    <xdr:to>
      <xdr:col>1</xdr:col>
      <xdr:colOff>66675</xdr:colOff>
      <xdr:row>53</xdr:row>
      <xdr:rowOff>47625</xdr:rowOff>
    </xdr:to>
    <xdr:grpSp>
      <xdr:nvGrpSpPr>
        <xdr:cNvPr id="71" name="Group 70">
          <a:extLst>
            <a:ext uri="{FF2B5EF4-FFF2-40B4-BE49-F238E27FC236}">
              <a16:creationId xmlns:a16="http://schemas.microsoft.com/office/drawing/2014/main" id="{30352127-281A-1F0A-E688-A51BD0F6338C}"/>
            </a:ext>
          </a:extLst>
        </xdr:cNvPr>
        <xdr:cNvGrpSpPr/>
      </xdr:nvGrpSpPr>
      <xdr:grpSpPr>
        <a:xfrm>
          <a:off x="609600" y="14022705"/>
          <a:ext cx="973455" cy="655320"/>
          <a:chOff x="219075" y="18002250"/>
          <a:chExt cx="933450" cy="766919"/>
        </a:xfrm>
      </xdr:grpSpPr>
      <xdr:sp macro="" textlink="">
        <xdr:nvSpPr>
          <xdr:cNvPr id="70" name="Rectangle: Rounded Corners 69">
            <a:extLst>
              <a:ext uri="{FF2B5EF4-FFF2-40B4-BE49-F238E27FC236}">
                <a16:creationId xmlns:a16="http://schemas.microsoft.com/office/drawing/2014/main" id="{E4DE735D-26DA-42FF-F817-A94C7317FDCA}"/>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69" name="Picture 68">
            <a:extLst>
              <a:ext uri="{FF2B5EF4-FFF2-40B4-BE49-F238E27FC236}">
                <a16:creationId xmlns:a16="http://schemas.microsoft.com/office/drawing/2014/main" id="{0F467D3D-1D05-40E8-A4A7-D1F389009859}"/>
              </a:ext>
            </a:extLst>
          </xdr:cNvPr>
          <xdr:cNvPicPr>
            <a:picLocks noChangeAspect="1"/>
          </xdr:cNvPicPr>
        </xdr:nvPicPr>
        <xdr:blipFill>
          <a:blip xmlns:r="http://schemas.openxmlformats.org/officeDocument/2006/relationships" r:embed="rId5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619125</xdr:colOff>
      <xdr:row>35</xdr:row>
      <xdr:rowOff>304800</xdr:rowOff>
    </xdr:from>
    <xdr:to>
      <xdr:col>1</xdr:col>
      <xdr:colOff>76200</xdr:colOff>
      <xdr:row>37</xdr:row>
      <xdr:rowOff>62069</xdr:rowOff>
    </xdr:to>
    <xdr:grpSp>
      <xdr:nvGrpSpPr>
        <xdr:cNvPr id="72" name="Group 71">
          <a:extLst>
            <a:ext uri="{FF2B5EF4-FFF2-40B4-BE49-F238E27FC236}">
              <a16:creationId xmlns:a16="http://schemas.microsoft.com/office/drawing/2014/main" id="{F44A0AAB-F182-484C-9810-A93B71D00C7F}"/>
            </a:ext>
          </a:extLst>
        </xdr:cNvPr>
        <xdr:cNvGrpSpPr/>
      </xdr:nvGrpSpPr>
      <xdr:grpSpPr>
        <a:xfrm>
          <a:off x="619125" y="9906000"/>
          <a:ext cx="973455" cy="778349"/>
          <a:chOff x="219075" y="18002250"/>
          <a:chExt cx="933450" cy="766919"/>
        </a:xfrm>
      </xdr:grpSpPr>
      <xdr:sp macro="" textlink="">
        <xdr:nvSpPr>
          <xdr:cNvPr id="73" name="Rectangle: Rounded Corners 72">
            <a:extLst>
              <a:ext uri="{FF2B5EF4-FFF2-40B4-BE49-F238E27FC236}">
                <a16:creationId xmlns:a16="http://schemas.microsoft.com/office/drawing/2014/main" id="{80C90C49-2454-71DC-8492-E583E8A43C22}"/>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74" name="Picture 73">
            <a:extLst>
              <a:ext uri="{FF2B5EF4-FFF2-40B4-BE49-F238E27FC236}">
                <a16:creationId xmlns:a16="http://schemas.microsoft.com/office/drawing/2014/main" id="{2E494780-E7D9-C5C1-CD2B-7F2AFC14AD82}"/>
              </a:ext>
            </a:extLst>
          </xdr:cNvPr>
          <xdr:cNvPicPr>
            <a:picLocks noChangeAspect="1"/>
          </xdr:cNvPicPr>
        </xdr:nvPicPr>
        <xdr:blipFill>
          <a:blip xmlns:r="http://schemas.openxmlformats.org/officeDocument/2006/relationships" r:embed="rId5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619125</xdr:colOff>
      <xdr:row>27</xdr:row>
      <xdr:rowOff>390525</xdr:rowOff>
    </xdr:from>
    <xdr:to>
      <xdr:col>1</xdr:col>
      <xdr:colOff>76200</xdr:colOff>
      <xdr:row>29</xdr:row>
      <xdr:rowOff>62069</xdr:rowOff>
    </xdr:to>
    <xdr:grpSp>
      <xdr:nvGrpSpPr>
        <xdr:cNvPr id="75" name="Group 74">
          <a:extLst>
            <a:ext uri="{FF2B5EF4-FFF2-40B4-BE49-F238E27FC236}">
              <a16:creationId xmlns:a16="http://schemas.microsoft.com/office/drawing/2014/main" id="{F021CD40-1F24-4AC0-AFFA-D8CD0693A695}"/>
            </a:ext>
          </a:extLst>
        </xdr:cNvPr>
        <xdr:cNvGrpSpPr/>
      </xdr:nvGrpSpPr>
      <xdr:grpSpPr>
        <a:xfrm>
          <a:off x="619125" y="7835265"/>
          <a:ext cx="973455" cy="776444"/>
          <a:chOff x="219075" y="18002250"/>
          <a:chExt cx="933450" cy="766919"/>
        </a:xfrm>
      </xdr:grpSpPr>
      <xdr:sp macro="" textlink="">
        <xdr:nvSpPr>
          <xdr:cNvPr id="76" name="Rectangle: Rounded Corners 75">
            <a:extLst>
              <a:ext uri="{FF2B5EF4-FFF2-40B4-BE49-F238E27FC236}">
                <a16:creationId xmlns:a16="http://schemas.microsoft.com/office/drawing/2014/main" id="{2B0FF130-9FA5-A4A4-EAE7-71EF5C1FAE71}"/>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77" name="Picture 76">
            <a:extLst>
              <a:ext uri="{FF2B5EF4-FFF2-40B4-BE49-F238E27FC236}">
                <a16:creationId xmlns:a16="http://schemas.microsoft.com/office/drawing/2014/main" id="{3977EEB0-B837-4355-BB27-38DC39820BAE}"/>
              </a:ext>
            </a:extLst>
          </xdr:cNvPr>
          <xdr:cNvPicPr>
            <a:picLocks noChangeAspect="1"/>
          </xdr:cNvPicPr>
        </xdr:nvPicPr>
        <xdr:blipFill>
          <a:blip xmlns:r="http://schemas.openxmlformats.org/officeDocument/2006/relationships" r:embed="rId5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609600</xdr:colOff>
      <xdr:row>19</xdr:row>
      <xdr:rowOff>581025</xdr:rowOff>
    </xdr:from>
    <xdr:to>
      <xdr:col>1</xdr:col>
      <xdr:colOff>66675</xdr:colOff>
      <xdr:row>21</xdr:row>
      <xdr:rowOff>33494</xdr:rowOff>
    </xdr:to>
    <xdr:grpSp>
      <xdr:nvGrpSpPr>
        <xdr:cNvPr id="78" name="Group 77">
          <a:extLst>
            <a:ext uri="{FF2B5EF4-FFF2-40B4-BE49-F238E27FC236}">
              <a16:creationId xmlns:a16="http://schemas.microsoft.com/office/drawing/2014/main" id="{877824F7-5E48-4C87-9888-C34F2D71BFED}"/>
            </a:ext>
          </a:extLst>
        </xdr:cNvPr>
        <xdr:cNvGrpSpPr/>
      </xdr:nvGrpSpPr>
      <xdr:grpSpPr>
        <a:xfrm>
          <a:off x="609600" y="5648325"/>
          <a:ext cx="973455" cy="778349"/>
          <a:chOff x="219075" y="18002250"/>
          <a:chExt cx="933450" cy="766919"/>
        </a:xfrm>
      </xdr:grpSpPr>
      <xdr:sp macro="" textlink="">
        <xdr:nvSpPr>
          <xdr:cNvPr id="79" name="Rectangle: Rounded Corners 78">
            <a:extLst>
              <a:ext uri="{FF2B5EF4-FFF2-40B4-BE49-F238E27FC236}">
                <a16:creationId xmlns:a16="http://schemas.microsoft.com/office/drawing/2014/main" id="{511CFF0F-5119-B876-8C43-BA5A781D9344}"/>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80" name="Picture 79">
            <a:extLst>
              <a:ext uri="{FF2B5EF4-FFF2-40B4-BE49-F238E27FC236}">
                <a16:creationId xmlns:a16="http://schemas.microsoft.com/office/drawing/2014/main" id="{FAC54FDA-868C-DBDA-4246-788A3339A39C}"/>
              </a:ext>
            </a:extLst>
          </xdr:cNvPr>
          <xdr:cNvPicPr>
            <a:picLocks noChangeAspect="1"/>
          </xdr:cNvPicPr>
        </xdr:nvPicPr>
        <xdr:blipFill>
          <a:blip xmlns:r="http://schemas.openxmlformats.org/officeDocument/2006/relationships" r:embed="rId5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619125</xdr:colOff>
      <xdr:row>1</xdr:row>
      <xdr:rowOff>571500</xdr:rowOff>
    </xdr:from>
    <xdr:to>
      <xdr:col>1</xdr:col>
      <xdr:colOff>76200</xdr:colOff>
      <xdr:row>3</xdr:row>
      <xdr:rowOff>33494</xdr:rowOff>
    </xdr:to>
    <xdr:grpSp>
      <xdr:nvGrpSpPr>
        <xdr:cNvPr id="81" name="Group 80">
          <a:extLst>
            <a:ext uri="{FF2B5EF4-FFF2-40B4-BE49-F238E27FC236}">
              <a16:creationId xmlns:a16="http://schemas.microsoft.com/office/drawing/2014/main" id="{07A84526-89D0-48F6-864E-1F76B653413B}"/>
            </a:ext>
          </a:extLst>
        </xdr:cNvPr>
        <xdr:cNvGrpSpPr/>
      </xdr:nvGrpSpPr>
      <xdr:grpSpPr>
        <a:xfrm>
          <a:off x="619125" y="899160"/>
          <a:ext cx="973455" cy="742154"/>
          <a:chOff x="219075" y="18002250"/>
          <a:chExt cx="933450" cy="766919"/>
        </a:xfrm>
      </xdr:grpSpPr>
      <xdr:sp macro="" textlink="">
        <xdr:nvSpPr>
          <xdr:cNvPr id="82" name="Rectangle: Rounded Corners 81">
            <a:extLst>
              <a:ext uri="{FF2B5EF4-FFF2-40B4-BE49-F238E27FC236}">
                <a16:creationId xmlns:a16="http://schemas.microsoft.com/office/drawing/2014/main" id="{CA22A891-3468-0508-9307-CF4990718983}"/>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83" name="Picture 82">
            <a:extLst>
              <a:ext uri="{FF2B5EF4-FFF2-40B4-BE49-F238E27FC236}">
                <a16:creationId xmlns:a16="http://schemas.microsoft.com/office/drawing/2014/main" id="{CCE6EBD3-FBE0-BDFA-2EB7-4B6A79694BCD}"/>
              </a:ext>
            </a:extLst>
          </xdr:cNvPr>
          <xdr:cNvPicPr>
            <a:picLocks noChangeAspect="1"/>
          </xdr:cNvPicPr>
        </xdr:nvPicPr>
        <xdr:blipFill>
          <a:blip xmlns:r="http://schemas.openxmlformats.org/officeDocument/2006/relationships" r:embed="rId5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editAs="oneCell">
    <xdr:from>
      <xdr:col>2</xdr:col>
      <xdr:colOff>236220</xdr:colOff>
      <xdr:row>306</xdr:row>
      <xdr:rowOff>137160</xdr:rowOff>
    </xdr:from>
    <xdr:to>
      <xdr:col>2</xdr:col>
      <xdr:colOff>1493520</xdr:colOff>
      <xdr:row>311</xdr:row>
      <xdr:rowOff>161778</xdr:rowOff>
    </xdr:to>
    <xdr:pic>
      <xdr:nvPicPr>
        <xdr:cNvPr id="5" name="Picture 4">
          <a:extLst>
            <a:ext uri="{FF2B5EF4-FFF2-40B4-BE49-F238E27FC236}">
              <a16:creationId xmlns:a16="http://schemas.microsoft.com/office/drawing/2014/main" id="{7550F0C9-D870-69F5-832F-160D459A6748}"/>
            </a:ext>
          </a:extLst>
        </xdr:cNvPr>
        <xdr:cNvPicPr>
          <a:picLocks noChangeAspect="1"/>
        </xdr:cNvPicPr>
      </xdr:nvPicPr>
      <xdr:blipFill rotWithShape="1">
        <a:blip xmlns:r="http://schemas.openxmlformats.org/officeDocument/2006/relationships" r:embed="rId60" cstate="print">
          <a:clrChange>
            <a:clrFrom>
              <a:srgbClr val="FFFFFF"/>
            </a:clrFrom>
            <a:clrTo>
              <a:srgbClr val="FFFFFF">
                <a:alpha val="0"/>
              </a:srgbClr>
            </a:clrTo>
          </a:clrChange>
          <a:extLst>
            <a:ext uri="{28A0092B-C50C-407E-A947-70E740481C1C}">
              <a14:useLocalDpi xmlns:a14="http://schemas.microsoft.com/office/drawing/2010/main" val="0"/>
            </a:ext>
          </a:extLst>
        </a:blip>
        <a:srcRect l="14286" t="5882" r="12885" b="14566"/>
        <a:stretch/>
      </xdr:blipFill>
      <xdr:spPr>
        <a:xfrm>
          <a:off x="8999220" y="76154280"/>
          <a:ext cx="1257300" cy="1373358"/>
        </a:xfrm>
        <a:prstGeom prst="rect">
          <a:avLst/>
        </a:prstGeom>
      </xdr:spPr>
    </xdr:pic>
    <xdr:clientData/>
  </xdr:twoCellAnchor>
  <xdr:twoCellAnchor editAs="oneCell">
    <xdr:from>
      <xdr:col>3</xdr:col>
      <xdr:colOff>53340</xdr:colOff>
      <xdr:row>10</xdr:row>
      <xdr:rowOff>662940</xdr:rowOff>
    </xdr:from>
    <xdr:to>
      <xdr:col>3</xdr:col>
      <xdr:colOff>701233</xdr:colOff>
      <xdr:row>11</xdr:row>
      <xdr:rowOff>121920</xdr:rowOff>
    </xdr:to>
    <xdr:pic>
      <xdr:nvPicPr>
        <xdr:cNvPr id="17" name="Picture 16">
          <a:extLst>
            <a:ext uri="{FF2B5EF4-FFF2-40B4-BE49-F238E27FC236}">
              <a16:creationId xmlns:a16="http://schemas.microsoft.com/office/drawing/2014/main" id="{0EC07B08-29F9-CFE1-6CED-679FA26A0C88}"/>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t="9697" b="10303"/>
        <a:stretch/>
      </xdr:blipFill>
      <xdr:spPr>
        <a:xfrm>
          <a:off x="11041380" y="3360420"/>
          <a:ext cx="647893" cy="563880"/>
        </a:xfrm>
        <a:prstGeom prst="rect">
          <a:avLst/>
        </a:prstGeom>
      </xdr:spPr>
    </xdr:pic>
    <xdr:clientData/>
  </xdr:twoCellAnchor>
  <xdr:twoCellAnchor editAs="oneCell">
    <xdr:from>
      <xdr:col>3</xdr:col>
      <xdr:colOff>22861</xdr:colOff>
      <xdr:row>43</xdr:row>
      <xdr:rowOff>533400</xdr:rowOff>
    </xdr:from>
    <xdr:to>
      <xdr:col>3</xdr:col>
      <xdr:colOff>541021</xdr:colOff>
      <xdr:row>44</xdr:row>
      <xdr:rowOff>138550</xdr:rowOff>
    </xdr:to>
    <xdr:pic>
      <xdr:nvPicPr>
        <xdr:cNvPr id="27" name="Picture 26">
          <a:extLst>
            <a:ext uri="{FF2B5EF4-FFF2-40B4-BE49-F238E27FC236}">
              <a16:creationId xmlns:a16="http://schemas.microsoft.com/office/drawing/2014/main" id="{B1B6CF6F-732E-41F3-B3EF-F227A3569F63}"/>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t="9697" b="10303"/>
        <a:stretch/>
      </xdr:blipFill>
      <xdr:spPr>
        <a:xfrm>
          <a:off x="11010901" y="14386560"/>
          <a:ext cx="518160" cy="450970"/>
        </a:xfrm>
        <a:prstGeom prst="rect">
          <a:avLst/>
        </a:prstGeom>
      </xdr:spPr>
    </xdr:pic>
    <xdr:clientData/>
  </xdr:twoCellAnchor>
  <xdr:twoCellAnchor editAs="oneCell">
    <xdr:from>
      <xdr:col>3</xdr:col>
      <xdr:colOff>60960</xdr:colOff>
      <xdr:row>59</xdr:row>
      <xdr:rowOff>495300</xdr:rowOff>
    </xdr:from>
    <xdr:to>
      <xdr:col>3</xdr:col>
      <xdr:colOff>708853</xdr:colOff>
      <xdr:row>60</xdr:row>
      <xdr:rowOff>350520</xdr:rowOff>
    </xdr:to>
    <xdr:pic>
      <xdr:nvPicPr>
        <xdr:cNvPr id="31" name="Picture 30">
          <a:extLst>
            <a:ext uri="{FF2B5EF4-FFF2-40B4-BE49-F238E27FC236}">
              <a16:creationId xmlns:a16="http://schemas.microsoft.com/office/drawing/2014/main" id="{7EA4603F-9045-46C0-B305-2F0B5DDCC97D}"/>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t="9697" b="10303"/>
        <a:stretch/>
      </xdr:blipFill>
      <xdr:spPr>
        <a:xfrm>
          <a:off x="11049000" y="18356580"/>
          <a:ext cx="647893" cy="563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200025</xdr:colOff>
      <xdr:row>16</xdr:row>
      <xdr:rowOff>800101</xdr:rowOff>
    </xdr:from>
    <xdr:to>
      <xdr:col>2</xdr:col>
      <xdr:colOff>1466850</xdr:colOff>
      <xdr:row>18</xdr:row>
      <xdr:rowOff>132724</xdr:rowOff>
    </xdr:to>
    <xdr:pic>
      <xdr:nvPicPr>
        <xdr:cNvPr id="3" name="Picture 2">
          <a:extLst>
            <a:ext uri="{FF2B5EF4-FFF2-40B4-BE49-F238E27FC236}">
              <a16:creationId xmlns:a16="http://schemas.microsoft.com/office/drawing/2014/main" id="{13A10DFD-274D-2286-4658-DD7E53DA1517}"/>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1010900" y="6848476"/>
          <a:ext cx="1266825" cy="97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168498</xdr:colOff>
      <xdr:row>11</xdr:row>
      <xdr:rowOff>5065</xdr:rowOff>
    </xdr:from>
    <xdr:to>
      <xdr:col>2</xdr:col>
      <xdr:colOff>1295403</xdr:colOff>
      <xdr:row>12</xdr:row>
      <xdr:rowOff>69629</xdr:rowOff>
    </xdr:to>
    <xdr:pic>
      <xdr:nvPicPr>
        <xdr:cNvPr id="5" name="Picture 4">
          <a:extLst>
            <a:ext uri="{FF2B5EF4-FFF2-40B4-BE49-F238E27FC236}">
              <a16:creationId xmlns:a16="http://schemas.microsoft.com/office/drawing/2014/main" id="{301D0B96-641C-763D-D942-BFF8380F47A5}"/>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rot="16200000">
          <a:off x="11100969" y="1836094"/>
          <a:ext cx="883713" cy="1126905"/>
        </a:xfrm>
        <a:prstGeom prst="rect">
          <a:avLst/>
        </a:prstGeom>
      </xdr:spPr>
    </xdr:pic>
    <xdr:clientData/>
  </xdr:twoCellAnchor>
  <xdr:twoCellAnchor editAs="oneCell">
    <xdr:from>
      <xdr:col>1</xdr:col>
      <xdr:colOff>8401050</xdr:colOff>
      <xdr:row>12</xdr:row>
      <xdr:rowOff>133350</xdr:rowOff>
    </xdr:from>
    <xdr:to>
      <xdr:col>3</xdr:col>
      <xdr:colOff>81429</xdr:colOff>
      <xdr:row>12</xdr:row>
      <xdr:rowOff>714375</xdr:rowOff>
    </xdr:to>
    <xdr:pic>
      <xdr:nvPicPr>
        <xdr:cNvPr id="8" name="Picture 7">
          <a:extLst>
            <a:ext uri="{FF2B5EF4-FFF2-40B4-BE49-F238E27FC236}">
              <a16:creationId xmlns:a16="http://schemas.microsoft.com/office/drawing/2014/main" id="{EB47F4C7-B032-8BA1-F18B-45DE3F151091}"/>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782300" y="2905125"/>
          <a:ext cx="1691154" cy="581025"/>
        </a:xfrm>
        <a:prstGeom prst="rect">
          <a:avLst/>
        </a:prstGeom>
      </xdr:spPr>
    </xdr:pic>
    <xdr:clientData/>
  </xdr:twoCellAnchor>
  <xdr:twoCellAnchor editAs="oneCell">
    <xdr:from>
      <xdr:col>2</xdr:col>
      <xdr:colOff>9526</xdr:colOff>
      <xdr:row>13</xdr:row>
      <xdr:rowOff>95250</xdr:rowOff>
    </xdr:from>
    <xdr:to>
      <xdr:col>2</xdr:col>
      <xdr:colOff>1561886</xdr:colOff>
      <xdr:row>13</xdr:row>
      <xdr:rowOff>647700</xdr:rowOff>
    </xdr:to>
    <xdr:pic>
      <xdr:nvPicPr>
        <xdr:cNvPr id="10" name="Picture 9">
          <a:extLst>
            <a:ext uri="{FF2B5EF4-FFF2-40B4-BE49-F238E27FC236}">
              <a16:creationId xmlns:a16="http://schemas.microsoft.com/office/drawing/2014/main" id="{95D42202-1E2F-9CEB-55AB-62E6B9A0C08F}"/>
            </a:ext>
          </a:extLst>
        </xdr:cNvPr>
        <xdr:cNvPicPr>
          <a:picLocks noChangeAspect="1"/>
        </xdr:cNvPicPr>
      </xdr:nvPicPr>
      <xdr:blipFill>
        <a:blip xmlns:r="http://schemas.openxmlformats.org/officeDocument/2006/relationships" r:embed="rId4" cstate="print">
          <a:clrChange>
            <a:clrFrom>
              <a:srgbClr val="DBE0DC"/>
            </a:clrFrom>
            <a:clrTo>
              <a:srgbClr val="DBE0DC">
                <a:alpha val="0"/>
              </a:srgbClr>
            </a:clrTo>
          </a:clrChange>
          <a:extLst>
            <a:ext uri="{28A0092B-C50C-407E-A947-70E740481C1C}">
              <a14:useLocalDpi xmlns:a14="http://schemas.microsoft.com/office/drawing/2010/main" val="0"/>
            </a:ext>
          </a:extLst>
        </a:blip>
        <a:stretch>
          <a:fillRect/>
        </a:stretch>
      </xdr:blipFill>
      <xdr:spPr>
        <a:xfrm>
          <a:off x="10820401" y="3686175"/>
          <a:ext cx="1552360" cy="552450"/>
        </a:xfrm>
        <a:prstGeom prst="rect">
          <a:avLst/>
        </a:prstGeom>
      </xdr:spPr>
    </xdr:pic>
    <xdr:clientData/>
  </xdr:twoCellAnchor>
  <xdr:twoCellAnchor editAs="oneCell">
    <xdr:from>
      <xdr:col>2</xdr:col>
      <xdr:colOff>123825</xdr:colOff>
      <xdr:row>14</xdr:row>
      <xdr:rowOff>66675</xdr:rowOff>
    </xdr:from>
    <xdr:to>
      <xdr:col>2</xdr:col>
      <xdr:colOff>1409700</xdr:colOff>
      <xdr:row>14</xdr:row>
      <xdr:rowOff>759508</xdr:rowOff>
    </xdr:to>
    <xdr:pic>
      <xdr:nvPicPr>
        <xdr:cNvPr id="12" name="Picture 11">
          <a:extLst>
            <a:ext uri="{FF2B5EF4-FFF2-40B4-BE49-F238E27FC236}">
              <a16:creationId xmlns:a16="http://schemas.microsoft.com/office/drawing/2014/main" id="{8A56B808-EDD0-D2BD-BB94-15F46EC17C14}"/>
            </a:ext>
          </a:extLst>
        </xdr:cNvPr>
        <xdr:cNvPicPr>
          <a:picLocks noChangeAspect="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0934700" y="4476750"/>
          <a:ext cx="1285875" cy="692833"/>
        </a:xfrm>
        <a:prstGeom prst="rect">
          <a:avLst/>
        </a:prstGeom>
      </xdr:spPr>
    </xdr:pic>
    <xdr:clientData/>
  </xdr:twoCellAnchor>
  <xdr:twoCellAnchor editAs="oneCell">
    <xdr:from>
      <xdr:col>2</xdr:col>
      <xdr:colOff>238126</xdr:colOff>
      <xdr:row>15</xdr:row>
      <xdr:rowOff>9525</xdr:rowOff>
    </xdr:from>
    <xdr:to>
      <xdr:col>2</xdr:col>
      <xdr:colOff>1352550</xdr:colOff>
      <xdr:row>16</xdr:row>
      <xdr:rowOff>14179</xdr:rowOff>
    </xdr:to>
    <xdr:pic>
      <xdr:nvPicPr>
        <xdr:cNvPr id="13" name="Picture 12">
          <a:extLst>
            <a:ext uri="{FF2B5EF4-FFF2-40B4-BE49-F238E27FC236}">
              <a16:creationId xmlns:a16="http://schemas.microsoft.com/office/drawing/2014/main" id="{6527E595-37E9-CA61-2603-98A79EDD2A1B}"/>
            </a:ext>
          </a:extLst>
        </xdr:cNvPr>
        <xdr:cNvPicPr>
          <a:picLocks noChangeAspect="1" noChangeArrowheads="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1049001" y="5238750"/>
          <a:ext cx="1114424" cy="823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85724</xdr:colOff>
      <xdr:row>16</xdr:row>
      <xdr:rowOff>57149</xdr:rowOff>
    </xdr:from>
    <xdr:to>
      <xdr:col>2</xdr:col>
      <xdr:colOff>1371599</xdr:colOff>
      <xdr:row>16</xdr:row>
      <xdr:rowOff>808100</xdr:rowOff>
    </xdr:to>
    <xdr:pic>
      <xdr:nvPicPr>
        <xdr:cNvPr id="14" name="Picture 13">
          <a:extLst>
            <a:ext uri="{FF2B5EF4-FFF2-40B4-BE49-F238E27FC236}">
              <a16:creationId xmlns:a16="http://schemas.microsoft.com/office/drawing/2014/main" id="{55E1C226-6C5F-0AD7-3D82-613053C42C81}"/>
            </a:ext>
          </a:extLst>
        </xdr:cNvPr>
        <xdr:cNvPicPr>
          <a:picLocks noChangeAspect="1" noChangeArrowheads="1"/>
        </xdr:cNvPicPr>
      </xdr:nvPicPr>
      <xdr:blipFill rotWithShape="1">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l="6123" t="6539" r="8843" b="13897"/>
        <a:stretch/>
      </xdr:blipFill>
      <xdr:spPr bwMode="auto">
        <a:xfrm>
          <a:off x="10896599" y="6105524"/>
          <a:ext cx="1285875" cy="75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17</xdr:row>
      <xdr:rowOff>765749</xdr:rowOff>
    </xdr:from>
    <xdr:to>
      <xdr:col>2</xdr:col>
      <xdr:colOff>1466850</xdr:colOff>
      <xdr:row>19</xdr:row>
      <xdr:rowOff>66675</xdr:rowOff>
    </xdr:to>
    <xdr:pic>
      <xdr:nvPicPr>
        <xdr:cNvPr id="15" name="Picture 14">
          <a:extLst>
            <a:ext uri="{FF2B5EF4-FFF2-40B4-BE49-F238E27FC236}">
              <a16:creationId xmlns:a16="http://schemas.microsoft.com/office/drawing/2014/main" id="{5E17970A-7C7B-03C9-7290-E177E9E5783C}"/>
            </a:ext>
          </a:extLst>
        </xdr:cNvPr>
        <xdr:cNvPicPr>
          <a:picLocks noChangeAspect="1" noChangeArrowheads="1"/>
        </xdr:cNvPicPr>
      </xdr:nvPicPr>
      <xdr:blipFill>
        <a:blip xmlns:r="http://schemas.openxmlformats.org/officeDocument/2006/relationships" r:embed="rId8"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0944225" y="7633274"/>
          <a:ext cx="1333500" cy="939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19</xdr:row>
      <xdr:rowOff>47625</xdr:rowOff>
    </xdr:from>
    <xdr:to>
      <xdr:col>2</xdr:col>
      <xdr:colOff>1490803</xdr:colOff>
      <xdr:row>19</xdr:row>
      <xdr:rowOff>762000</xdr:rowOff>
    </xdr:to>
    <xdr:pic>
      <xdr:nvPicPr>
        <xdr:cNvPr id="16" name="Picture 15">
          <a:extLst>
            <a:ext uri="{FF2B5EF4-FFF2-40B4-BE49-F238E27FC236}">
              <a16:creationId xmlns:a16="http://schemas.microsoft.com/office/drawing/2014/main" id="{368B8F48-E5A3-F3FC-3074-8018466D0514}"/>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770" t="15527" r="5461" b="21739"/>
        <a:stretch/>
      </xdr:blipFill>
      <xdr:spPr bwMode="auto">
        <a:xfrm>
          <a:off x="10887075" y="8553450"/>
          <a:ext cx="14146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15541</xdr:colOff>
      <xdr:row>19</xdr:row>
      <xdr:rowOff>809625</xdr:rowOff>
    </xdr:from>
    <xdr:to>
      <xdr:col>3</xdr:col>
      <xdr:colOff>42512</xdr:colOff>
      <xdr:row>20</xdr:row>
      <xdr:rowOff>809625</xdr:rowOff>
    </xdr:to>
    <xdr:pic>
      <xdr:nvPicPr>
        <xdr:cNvPr id="17" name="Picture 16">
          <a:extLst>
            <a:ext uri="{FF2B5EF4-FFF2-40B4-BE49-F238E27FC236}">
              <a16:creationId xmlns:a16="http://schemas.microsoft.com/office/drawing/2014/main" id="{A836A6AD-B8C1-F290-E8A7-6B7CAD691A45}"/>
            </a:ext>
          </a:extLst>
        </xdr:cNvPr>
        <xdr:cNvPicPr>
          <a:picLocks noChangeAspect="1" noChangeArrowheads="1"/>
        </xdr:cNvPicPr>
      </xdr:nvPicPr>
      <xdr:blipFill rotWithShape="1">
        <a:blip xmlns:r="http://schemas.openxmlformats.org/officeDocument/2006/relationships" r:embed="rId10">
          <a:clrChange>
            <a:clrFrom>
              <a:srgbClr val="FEFEFE"/>
            </a:clrFrom>
            <a:clrTo>
              <a:srgbClr val="FEFEFE">
                <a:alpha val="0"/>
              </a:srgbClr>
            </a:clrTo>
          </a:clrChange>
          <a:extLst>
            <a:ext uri="{28A0092B-C50C-407E-A947-70E740481C1C}">
              <a14:useLocalDpi xmlns:a14="http://schemas.microsoft.com/office/drawing/2010/main" val="0"/>
            </a:ext>
          </a:extLst>
        </a:blip>
        <a:srcRect l="12220" t="24776" r="11812" b="18507"/>
        <a:stretch/>
      </xdr:blipFill>
      <xdr:spPr bwMode="auto">
        <a:xfrm>
          <a:off x="10826416" y="9315450"/>
          <a:ext cx="1608121"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20559</xdr:colOff>
      <xdr:row>20</xdr:row>
      <xdr:rowOff>733425</xdr:rowOff>
    </xdr:from>
    <xdr:to>
      <xdr:col>2</xdr:col>
      <xdr:colOff>1376882</xdr:colOff>
      <xdr:row>22</xdr:row>
      <xdr:rowOff>66674</xdr:rowOff>
    </xdr:to>
    <xdr:pic>
      <xdr:nvPicPr>
        <xdr:cNvPr id="20" name="Picture 19">
          <a:extLst>
            <a:ext uri="{FF2B5EF4-FFF2-40B4-BE49-F238E27FC236}">
              <a16:creationId xmlns:a16="http://schemas.microsoft.com/office/drawing/2014/main" id="{4840D07C-BF7E-5246-93A0-80DA512F4A33}"/>
            </a:ext>
          </a:extLst>
        </xdr:cNvPr>
        <xdr:cNvPicPr>
          <a:picLocks noChangeAspect="1"/>
        </xdr:cNvPicPr>
      </xdr:nvPicPr>
      <xdr:blipFill>
        <a:blip xmlns:r="http://schemas.openxmlformats.org/officeDocument/2006/relationships" r:embed="rId11" cstate="print">
          <a:clrChange>
            <a:clrFrom>
              <a:srgbClr val="F3F2F7"/>
            </a:clrFrom>
            <a:clrTo>
              <a:srgbClr val="F3F2F7">
                <a:alpha val="0"/>
              </a:srgbClr>
            </a:clrTo>
          </a:clrChange>
          <a:extLst>
            <a:ext uri="{28A0092B-C50C-407E-A947-70E740481C1C}">
              <a14:useLocalDpi xmlns:a14="http://schemas.microsoft.com/office/drawing/2010/main" val="0"/>
            </a:ext>
          </a:extLst>
        </a:blip>
        <a:stretch>
          <a:fillRect/>
        </a:stretch>
      </xdr:blipFill>
      <xdr:spPr>
        <a:xfrm>
          <a:off x="10831434" y="10058400"/>
          <a:ext cx="1356323" cy="971550"/>
        </a:xfrm>
        <a:prstGeom prst="rect">
          <a:avLst/>
        </a:prstGeom>
      </xdr:spPr>
    </xdr:pic>
    <xdr:clientData/>
  </xdr:twoCellAnchor>
  <xdr:twoCellAnchor editAs="oneCell">
    <xdr:from>
      <xdr:col>2</xdr:col>
      <xdr:colOff>19049</xdr:colOff>
      <xdr:row>2</xdr:row>
      <xdr:rowOff>142875</xdr:rowOff>
    </xdr:from>
    <xdr:to>
      <xdr:col>2</xdr:col>
      <xdr:colOff>1524000</xdr:colOff>
      <xdr:row>2</xdr:row>
      <xdr:rowOff>541915</xdr:rowOff>
    </xdr:to>
    <xdr:pic>
      <xdr:nvPicPr>
        <xdr:cNvPr id="21" name="Picture 20">
          <a:extLst>
            <a:ext uri="{FF2B5EF4-FFF2-40B4-BE49-F238E27FC236}">
              <a16:creationId xmlns:a16="http://schemas.microsoft.com/office/drawing/2014/main" id="{089E166B-BA0A-51E5-1574-C02D40FCE005}"/>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2777" t="33481" r="13889" b="37223"/>
        <a:stretch/>
      </xdr:blipFill>
      <xdr:spPr bwMode="auto">
        <a:xfrm>
          <a:off x="10829924" y="762000"/>
          <a:ext cx="1504951" cy="39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6</xdr:row>
      <xdr:rowOff>209551</xdr:rowOff>
    </xdr:from>
    <xdr:to>
      <xdr:col>2</xdr:col>
      <xdr:colOff>1533525</xdr:colOff>
      <xdr:row>6</xdr:row>
      <xdr:rowOff>563137</xdr:rowOff>
    </xdr:to>
    <xdr:pic>
      <xdr:nvPicPr>
        <xdr:cNvPr id="22" name="Picture 21">
          <a:extLst>
            <a:ext uri="{FF2B5EF4-FFF2-40B4-BE49-F238E27FC236}">
              <a16:creationId xmlns:a16="http://schemas.microsoft.com/office/drawing/2014/main" id="{62DD1302-2B3C-8FC2-BB5D-B5A4615BDBAC}"/>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2075" t="35682" r="14241" b="37558"/>
        <a:stretch/>
      </xdr:blipFill>
      <xdr:spPr bwMode="auto">
        <a:xfrm>
          <a:off x="10868025" y="1905001"/>
          <a:ext cx="1476375" cy="353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5991</xdr:rowOff>
    </xdr:from>
    <xdr:to>
      <xdr:col>4</xdr:col>
      <xdr:colOff>58258</xdr:colOff>
      <xdr:row>2</xdr:row>
      <xdr:rowOff>347653</xdr:rowOff>
    </xdr:to>
    <xdr:pic>
      <xdr:nvPicPr>
        <xdr:cNvPr id="2" name="Picture 1">
          <a:extLst>
            <a:ext uri="{FF2B5EF4-FFF2-40B4-BE49-F238E27FC236}">
              <a16:creationId xmlns:a16="http://schemas.microsoft.com/office/drawing/2014/main" id="{9B66D721-BDB9-4201-BAB8-A6375C0BBC9A}"/>
            </a:ext>
          </a:extLst>
        </xdr:cNvPr>
        <xdr:cNvPicPr>
          <a:picLocks noChangeAspect="1"/>
        </xdr:cNvPicPr>
      </xdr:nvPicPr>
      <xdr:blipFill>
        <a:blip xmlns:r="http://schemas.openxmlformats.org/officeDocument/2006/relationships" r:embed="rId1"/>
        <a:stretch>
          <a:fillRect/>
        </a:stretch>
      </xdr:blipFill>
      <xdr:spPr>
        <a:xfrm>
          <a:off x="0" y="5991"/>
          <a:ext cx="5135083" cy="6655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11981</xdr:colOff>
      <xdr:row>0</xdr:row>
      <xdr:rowOff>0</xdr:rowOff>
    </xdr:from>
    <xdr:to>
      <xdr:col>3</xdr:col>
      <xdr:colOff>2039189</xdr:colOff>
      <xdr:row>2</xdr:row>
      <xdr:rowOff>359832</xdr:rowOff>
    </xdr:to>
    <xdr:pic>
      <xdr:nvPicPr>
        <xdr:cNvPr id="2" name="Picture 1">
          <a:extLst>
            <a:ext uri="{FF2B5EF4-FFF2-40B4-BE49-F238E27FC236}">
              <a16:creationId xmlns:a16="http://schemas.microsoft.com/office/drawing/2014/main" id="{B707891F-8AE0-4383-AF14-0B8BDD40D6A6}"/>
            </a:ext>
          </a:extLst>
        </xdr:cNvPr>
        <xdr:cNvPicPr>
          <a:picLocks noChangeAspect="1"/>
        </xdr:cNvPicPr>
      </xdr:nvPicPr>
      <xdr:blipFill>
        <a:blip xmlns:r="http://schemas.openxmlformats.org/officeDocument/2006/relationships" r:embed="rId1"/>
        <a:stretch>
          <a:fillRect/>
        </a:stretch>
      </xdr:blipFill>
      <xdr:spPr>
        <a:xfrm>
          <a:off x="11981" y="0"/>
          <a:ext cx="5465733" cy="6836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1535906</xdr:colOff>
      <xdr:row>0</xdr:row>
      <xdr:rowOff>355076</xdr:rowOff>
    </xdr:from>
    <xdr:to>
      <xdr:col>3</xdr:col>
      <xdr:colOff>1269206</xdr:colOff>
      <xdr:row>2</xdr:row>
      <xdr:rowOff>237601</xdr:rowOff>
    </xdr:to>
    <xdr:pic>
      <xdr:nvPicPr>
        <xdr:cNvPr id="2" name="Picture 1" descr="13 Printer Parts &amp; Accessories ideas | hp printer, printer, laser printer">
          <a:extLst>
            <a:ext uri="{FF2B5EF4-FFF2-40B4-BE49-F238E27FC236}">
              <a16:creationId xmlns:a16="http://schemas.microsoft.com/office/drawing/2014/main" id="{D8A7605E-46D7-4890-9F9E-26CFB5AE9BB0}"/>
            </a:ext>
          </a:extLst>
        </xdr:cNvPr>
        <xdr:cNvPicPr>
          <a:picLocks noChangeAspect="1" noChangeArrowheads="1"/>
        </xdr:cNvPicPr>
      </xdr:nvPicPr>
      <xdr:blipFill>
        <a:blip xmlns:r="http://schemas.openxmlformats.org/officeDocument/2006/relationships" r:embed="rId1">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6298406" y="355076"/>
          <a:ext cx="2390775" cy="238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etv\AppData\Local\Microsoft\Windows\INetCache\Content.Outlook\DZNO2IX2\Brother%20Printer%20and%20Consumable%20Helper%20Q3%202024.xlsx" TargetMode="External"/><Relationship Id="rId1" Type="http://schemas.openxmlformats.org/officeDocument/2006/relationships/externalLinkPath" Target="file:///C:\Users\aletv\AppData\Local\Microsoft\Windows\INetCache\Content.Outlook\DZNO2IX2\Brother%20Printer%20and%20Consumable%20Helper%20Q3%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nter name"/>
      <sheetName val="Consumable"/>
      <sheetName val="Information"/>
      <sheetName val="Term&amp;Conditions"/>
    </sheetNames>
    <sheetDataSet>
      <sheetData sheetId="0"/>
      <sheetData sheetId="1"/>
      <sheetData sheetId="2">
        <row r="298">
          <cell r="A298" t="str">
            <v>@#</v>
          </cell>
          <cell r="B298" t="str">
            <v>Machines start here @ 300</v>
          </cell>
        </row>
        <row r="299">
          <cell r="A299" t="str">
            <v>Model</v>
          </cell>
          <cell r="B299" t="str">
            <v>Drum</v>
          </cell>
          <cell r="C299" t="str">
            <v>Yield</v>
          </cell>
          <cell r="D299" t="str">
            <v>TU</v>
          </cell>
          <cell r="E299" t="str">
            <v>Y</v>
          </cell>
          <cell r="F299" t="str">
            <v>Yellow</v>
          </cell>
          <cell r="G299" t="str">
            <v>Y</v>
          </cell>
          <cell r="H299" t="str">
            <v>Magenta</v>
          </cell>
          <cell r="I299" t="str">
            <v>Y</v>
          </cell>
          <cell r="J299" t="str">
            <v>Cyan</v>
          </cell>
          <cell r="K299" t="str">
            <v>Y</v>
          </cell>
          <cell r="L299" t="str">
            <v>Other1</v>
          </cell>
          <cell r="M299" t="str">
            <v>Y</v>
          </cell>
          <cell r="N299" t="str">
            <v>Other2</v>
          </cell>
          <cell r="O299" t="str">
            <v>Y</v>
          </cell>
          <cell r="P299" t="str">
            <v>Other3</v>
          </cell>
          <cell r="Q299" t="str">
            <v>Y</v>
          </cell>
          <cell r="T299" t="str">
            <v xml:space="preserve"> </v>
          </cell>
        </row>
        <row r="300">
          <cell r="A300">
            <v>2460</v>
          </cell>
          <cell r="B300" t="str">
            <v>Does not take a Drum Unit</v>
          </cell>
          <cell r="D300" t="str">
            <v>Toner Unit - TN9500</v>
          </cell>
          <cell r="E300">
            <v>11000</v>
          </cell>
          <cell r="F300" t="str">
            <v xml:space="preserve"> </v>
          </cell>
          <cell r="G300" t="str">
            <v xml:space="preserve"> </v>
          </cell>
          <cell r="H300" t="str">
            <v xml:space="preserve"> </v>
          </cell>
          <cell r="I300" t="str">
            <v xml:space="preserve"> </v>
          </cell>
          <cell r="J300" t="str">
            <v xml:space="preserve"> </v>
          </cell>
          <cell r="K300" t="str">
            <v xml:space="preserve"> </v>
          </cell>
          <cell r="L300" t="str">
            <v xml:space="preserve"> </v>
          </cell>
          <cell r="M300" t="str">
            <v xml:space="preserve"> </v>
          </cell>
          <cell r="N300" t="str">
            <v xml:space="preserve"> </v>
          </cell>
          <cell r="O300" t="str">
            <v xml:space="preserve"> </v>
          </cell>
          <cell r="P300" t="str">
            <v xml:space="preserve"> </v>
          </cell>
          <cell r="Q300" t="str">
            <v xml:space="preserve"> </v>
          </cell>
          <cell r="R300" t="str">
            <v xml:space="preserve"> </v>
          </cell>
          <cell r="S300" t="str">
            <v xml:space="preserve"> </v>
          </cell>
          <cell r="T300" t="str">
            <v xml:space="preserve"> </v>
          </cell>
          <cell r="U300" t="str">
            <v xml:space="preserve"> </v>
          </cell>
          <cell r="V300" t="str">
            <v xml:space="preserve"> </v>
          </cell>
          <cell r="W300" t="str">
            <v xml:space="preserve"> </v>
          </cell>
          <cell r="X300" t="str">
            <v xml:space="preserve"> </v>
          </cell>
          <cell r="Y300" t="str">
            <v xml:space="preserve"> </v>
          </cell>
          <cell r="Z300" t="str">
            <v xml:space="preserve"> </v>
          </cell>
          <cell r="AA300" t="str">
            <v xml:space="preserve"> </v>
          </cell>
          <cell r="AB300" t="str">
            <v xml:space="preserve"> </v>
          </cell>
          <cell r="AC300" t="str">
            <v xml:space="preserve"> </v>
          </cell>
          <cell r="AD300" t="str">
            <v xml:space="preserve"> </v>
          </cell>
          <cell r="AE300" t="str">
            <v xml:space="preserve"> </v>
          </cell>
          <cell r="AF300" t="str">
            <v>2001 - 2002</v>
          </cell>
          <cell r="AG300" t="str">
            <v>HL-L5210DW or HL-6210DW or HL-L6410DN</v>
          </cell>
        </row>
        <row r="301">
          <cell r="A301">
            <v>5070</v>
          </cell>
          <cell r="B301" t="str">
            <v>Drum Unit - DR7000</v>
          </cell>
          <cell r="C301">
            <v>20000</v>
          </cell>
          <cell r="D301" t="str">
            <v>Toner Unit - TN7600</v>
          </cell>
          <cell r="E301">
            <v>6600</v>
          </cell>
          <cell r="F301" t="str">
            <v xml:space="preserve"> </v>
          </cell>
          <cell r="G301" t="str">
            <v xml:space="preserve"> </v>
          </cell>
          <cell r="H301" t="str">
            <v xml:space="preserve"> </v>
          </cell>
          <cell r="I301" t="str">
            <v xml:space="preserve"> </v>
          </cell>
          <cell r="J301" t="str">
            <v xml:space="preserve"> </v>
          </cell>
          <cell r="K301" t="str">
            <v xml:space="preserve"> </v>
          </cell>
          <cell r="L301" t="str">
            <v xml:space="preserve"> </v>
          </cell>
          <cell r="M301" t="str">
            <v xml:space="preserve"> </v>
          </cell>
          <cell r="N301" t="str">
            <v xml:space="preserve"> </v>
          </cell>
          <cell r="O301" t="str">
            <v xml:space="preserve"> </v>
          </cell>
          <cell r="P301" t="str">
            <v xml:space="preserve"> </v>
          </cell>
          <cell r="Q301" t="str">
            <v xml:space="preserve"> </v>
          </cell>
          <cell r="R301" t="str">
            <v xml:space="preserve"> </v>
          </cell>
          <cell r="S301" t="str">
            <v xml:space="preserve"> </v>
          </cell>
          <cell r="T301" t="str">
            <v xml:space="preserve"> </v>
          </cell>
          <cell r="U301" t="str">
            <v xml:space="preserve"> </v>
          </cell>
          <cell r="V301" t="str">
            <v xml:space="preserve"> </v>
          </cell>
          <cell r="W301" t="str">
            <v xml:space="preserve"> </v>
          </cell>
          <cell r="X301" t="str">
            <v xml:space="preserve"> </v>
          </cell>
          <cell r="Y301" t="str">
            <v xml:space="preserve"> </v>
          </cell>
          <cell r="Z301" t="str">
            <v xml:space="preserve"> </v>
          </cell>
          <cell r="AA301" t="str">
            <v xml:space="preserve"> </v>
          </cell>
          <cell r="AB301" t="str">
            <v xml:space="preserve"> </v>
          </cell>
          <cell r="AC301" t="str">
            <v xml:space="preserve"> </v>
          </cell>
          <cell r="AD301" t="str">
            <v xml:space="preserve"> </v>
          </cell>
          <cell r="AE301" t="str">
            <v xml:space="preserve"> </v>
          </cell>
          <cell r="AF301" t="str">
            <v>2003 - 2004</v>
          </cell>
          <cell r="AG301" t="str">
            <v>HL-L5210DW or HL-6210DW or HL-L6410DN</v>
          </cell>
        </row>
        <row r="302">
          <cell r="A302">
            <v>5050</v>
          </cell>
          <cell r="B302" t="str">
            <v>Drum Unit - DR7000</v>
          </cell>
          <cell r="C302">
            <v>20000</v>
          </cell>
          <cell r="D302" t="str">
            <v>Toner Unit - TN7600</v>
          </cell>
          <cell r="E302">
            <v>6600</v>
          </cell>
          <cell r="F302" t="str">
            <v xml:space="preserve"> </v>
          </cell>
          <cell r="G302" t="str">
            <v xml:space="preserve"> </v>
          </cell>
          <cell r="H302" t="str">
            <v xml:space="preserve"> </v>
          </cell>
          <cell r="I302" t="str">
            <v xml:space="preserve"> </v>
          </cell>
          <cell r="J302" t="str">
            <v xml:space="preserve"> </v>
          </cell>
          <cell r="K302" t="str">
            <v xml:space="preserve"> </v>
          </cell>
          <cell r="L302" t="str">
            <v xml:space="preserve"> </v>
          </cell>
          <cell r="M302" t="str">
            <v xml:space="preserve"> </v>
          </cell>
          <cell r="N302" t="str">
            <v xml:space="preserve"> </v>
          </cell>
          <cell r="O302" t="str">
            <v xml:space="preserve"> </v>
          </cell>
          <cell r="P302" t="str">
            <v xml:space="preserve"> </v>
          </cell>
          <cell r="Q302" t="str">
            <v xml:space="preserve"> </v>
          </cell>
          <cell r="R302" t="str">
            <v xml:space="preserve"> </v>
          </cell>
          <cell r="S302" t="str">
            <v xml:space="preserve"> </v>
          </cell>
          <cell r="T302" t="str">
            <v xml:space="preserve"> </v>
          </cell>
          <cell r="U302" t="str">
            <v xml:space="preserve"> </v>
          </cell>
          <cell r="V302" t="str">
            <v xml:space="preserve"> </v>
          </cell>
          <cell r="W302" t="str">
            <v xml:space="preserve"> </v>
          </cell>
          <cell r="X302" t="str">
            <v xml:space="preserve"> </v>
          </cell>
          <cell r="Y302" t="str">
            <v xml:space="preserve"> </v>
          </cell>
          <cell r="Z302" t="str">
            <v xml:space="preserve"> </v>
          </cell>
          <cell r="AA302" t="str">
            <v xml:space="preserve"> </v>
          </cell>
          <cell r="AB302" t="str">
            <v xml:space="preserve"> </v>
          </cell>
          <cell r="AC302" t="str">
            <v xml:space="preserve"> </v>
          </cell>
          <cell r="AD302" t="str">
            <v xml:space="preserve"> </v>
          </cell>
          <cell r="AE302" t="str">
            <v xml:space="preserve"> </v>
          </cell>
          <cell r="AF302" t="str">
            <v>2003 - 2004</v>
          </cell>
          <cell r="AG302" t="str">
            <v>HL-L5210DW or HL-6210DW or HL-L6410DN</v>
          </cell>
        </row>
        <row r="303">
          <cell r="A303">
            <v>5040</v>
          </cell>
          <cell r="B303" t="str">
            <v>Drum Unit - DR7000</v>
          </cell>
          <cell r="C303">
            <v>20000</v>
          </cell>
          <cell r="D303" t="str">
            <v>Toner Unit - TN7600</v>
          </cell>
          <cell r="E303">
            <v>6600</v>
          </cell>
          <cell r="F303" t="str">
            <v xml:space="preserve"> </v>
          </cell>
          <cell r="G303" t="str">
            <v xml:space="preserve"> </v>
          </cell>
          <cell r="H303" t="str">
            <v xml:space="preserve"> </v>
          </cell>
          <cell r="I303" t="str">
            <v xml:space="preserve"> </v>
          </cell>
          <cell r="J303" t="str">
            <v xml:space="preserve"> </v>
          </cell>
          <cell r="K303" t="str">
            <v xml:space="preserve"> </v>
          </cell>
          <cell r="L303" t="str">
            <v xml:space="preserve"> </v>
          </cell>
          <cell r="M303" t="str">
            <v xml:space="preserve"> </v>
          </cell>
          <cell r="N303" t="str">
            <v xml:space="preserve"> </v>
          </cell>
          <cell r="O303" t="str">
            <v xml:space="preserve"> </v>
          </cell>
          <cell r="P303" t="str">
            <v xml:space="preserve"> </v>
          </cell>
          <cell r="Q303" t="str">
            <v xml:space="preserve"> </v>
          </cell>
          <cell r="R303" t="str">
            <v xml:space="preserve"> </v>
          </cell>
          <cell r="S303" t="str">
            <v xml:space="preserve"> </v>
          </cell>
          <cell r="T303" t="str">
            <v xml:space="preserve"> </v>
          </cell>
          <cell r="U303" t="str">
            <v xml:space="preserve"> </v>
          </cell>
          <cell r="V303" t="str">
            <v xml:space="preserve"> </v>
          </cell>
          <cell r="W303" t="str">
            <v xml:space="preserve"> </v>
          </cell>
          <cell r="X303" t="str">
            <v xml:space="preserve"> </v>
          </cell>
          <cell r="Y303" t="str">
            <v xml:space="preserve"> </v>
          </cell>
          <cell r="Z303" t="str">
            <v xml:space="preserve"> </v>
          </cell>
          <cell r="AA303" t="str">
            <v xml:space="preserve"> </v>
          </cell>
          <cell r="AB303" t="str">
            <v xml:space="preserve"> </v>
          </cell>
          <cell r="AC303" t="str">
            <v xml:space="preserve"> </v>
          </cell>
          <cell r="AD303" t="str">
            <v xml:space="preserve"> </v>
          </cell>
          <cell r="AE303" t="str">
            <v xml:space="preserve"> </v>
          </cell>
          <cell r="AF303" t="str">
            <v>2003 - 2004</v>
          </cell>
          <cell r="AG303" t="str">
            <v>HL-L5210DW or HL-6210DW or HL-L6410DN</v>
          </cell>
        </row>
        <row r="304">
          <cell r="A304">
            <v>5030</v>
          </cell>
          <cell r="B304" t="str">
            <v>Drum Unit - DR7000</v>
          </cell>
          <cell r="C304">
            <v>20000</v>
          </cell>
          <cell r="D304" t="str">
            <v>Toner Unit - TN7600</v>
          </cell>
          <cell r="E304">
            <v>6600</v>
          </cell>
          <cell r="F304" t="str">
            <v xml:space="preserve"> </v>
          </cell>
          <cell r="G304" t="str">
            <v xml:space="preserve"> </v>
          </cell>
          <cell r="H304" t="str">
            <v xml:space="preserve"> </v>
          </cell>
          <cell r="I304" t="str">
            <v xml:space="preserve"> </v>
          </cell>
          <cell r="J304" t="str">
            <v xml:space="preserve"> </v>
          </cell>
          <cell r="K304" t="str">
            <v xml:space="preserve"> </v>
          </cell>
          <cell r="L304" t="str">
            <v xml:space="preserve"> </v>
          </cell>
          <cell r="M304" t="str">
            <v xml:space="preserve"> </v>
          </cell>
          <cell r="N304" t="str">
            <v xml:space="preserve"> </v>
          </cell>
          <cell r="O304" t="str">
            <v xml:space="preserve"> </v>
          </cell>
          <cell r="P304" t="str">
            <v xml:space="preserve"> </v>
          </cell>
          <cell r="Q304" t="str">
            <v xml:space="preserve"> </v>
          </cell>
          <cell r="R304" t="str">
            <v xml:space="preserve"> </v>
          </cell>
          <cell r="S304" t="str">
            <v xml:space="preserve"> </v>
          </cell>
          <cell r="T304" t="str">
            <v xml:space="preserve"> </v>
          </cell>
          <cell r="U304" t="str">
            <v xml:space="preserve"> </v>
          </cell>
          <cell r="V304" t="str">
            <v xml:space="preserve"> </v>
          </cell>
          <cell r="W304" t="str">
            <v xml:space="preserve"> </v>
          </cell>
          <cell r="X304" t="str">
            <v xml:space="preserve"> </v>
          </cell>
          <cell r="Y304" t="str">
            <v xml:space="preserve"> </v>
          </cell>
          <cell r="Z304" t="str">
            <v xml:space="preserve"> </v>
          </cell>
          <cell r="AA304" t="str">
            <v xml:space="preserve"> </v>
          </cell>
          <cell r="AB304" t="str">
            <v xml:space="preserve"> </v>
          </cell>
          <cell r="AC304" t="str">
            <v xml:space="preserve"> </v>
          </cell>
          <cell r="AD304" t="str">
            <v xml:space="preserve"> </v>
          </cell>
          <cell r="AE304" t="str">
            <v xml:space="preserve"> </v>
          </cell>
          <cell r="AF304" t="str">
            <v>2003 - 2004</v>
          </cell>
          <cell r="AG304" t="str">
            <v>HL-L5210DW or HL-6210DW or HL-L6410DN</v>
          </cell>
        </row>
        <row r="305">
          <cell r="A305">
            <v>1870</v>
          </cell>
          <cell r="B305" t="str">
            <v>Drum Unit - DR7000</v>
          </cell>
          <cell r="C305">
            <v>20000</v>
          </cell>
          <cell r="D305" t="str">
            <v>Toner Unit - TN7600</v>
          </cell>
          <cell r="E305">
            <v>6600</v>
          </cell>
          <cell r="F305" t="str">
            <v xml:space="preserve"> </v>
          </cell>
          <cell r="G305" t="str">
            <v xml:space="preserve"> </v>
          </cell>
          <cell r="H305" t="str">
            <v xml:space="preserve"> </v>
          </cell>
          <cell r="I305" t="str">
            <v xml:space="preserve"> </v>
          </cell>
          <cell r="J305" t="str">
            <v xml:space="preserve"> </v>
          </cell>
          <cell r="K305" t="str">
            <v xml:space="preserve"> </v>
          </cell>
          <cell r="L305" t="str">
            <v xml:space="preserve"> </v>
          </cell>
          <cell r="M305" t="str">
            <v xml:space="preserve"> </v>
          </cell>
          <cell r="N305" t="str">
            <v xml:space="preserve"> </v>
          </cell>
          <cell r="O305" t="str">
            <v xml:space="preserve"> </v>
          </cell>
          <cell r="P305" t="str">
            <v xml:space="preserve"> </v>
          </cell>
          <cell r="Q305" t="str">
            <v xml:space="preserve"> </v>
          </cell>
          <cell r="R305" t="str">
            <v xml:space="preserve"> </v>
          </cell>
          <cell r="S305" t="str">
            <v xml:space="preserve"> </v>
          </cell>
          <cell r="T305" t="str">
            <v xml:space="preserve"> </v>
          </cell>
          <cell r="U305" t="str">
            <v xml:space="preserve"> </v>
          </cell>
          <cell r="V305" t="str">
            <v xml:space="preserve"> </v>
          </cell>
          <cell r="W305" t="str">
            <v xml:space="preserve"> </v>
          </cell>
          <cell r="X305" t="str">
            <v xml:space="preserve"> </v>
          </cell>
          <cell r="Y305" t="str">
            <v xml:space="preserve"> </v>
          </cell>
          <cell r="Z305" t="str">
            <v xml:space="preserve"> </v>
          </cell>
          <cell r="AA305" t="str">
            <v xml:space="preserve"> </v>
          </cell>
          <cell r="AB305" t="str">
            <v xml:space="preserve"> </v>
          </cell>
          <cell r="AC305" t="str">
            <v xml:space="preserve"> </v>
          </cell>
          <cell r="AD305" t="str">
            <v xml:space="preserve"> </v>
          </cell>
          <cell r="AE305" t="str">
            <v xml:space="preserve"> </v>
          </cell>
          <cell r="AF305" t="str">
            <v>2002 - 2003</v>
          </cell>
          <cell r="AG305" t="str">
            <v>HL-L5210DW or HL-6210DW or HL-L6410DN</v>
          </cell>
        </row>
        <row r="306">
          <cell r="A306">
            <v>1850</v>
          </cell>
          <cell r="B306" t="str">
            <v>Drum Unit - DR7000</v>
          </cell>
          <cell r="C306">
            <v>20000</v>
          </cell>
          <cell r="D306" t="str">
            <v>Toner Unit - TN7600</v>
          </cell>
          <cell r="E306">
            <v>6600</v>
          </cell>
          <cell r="F306" t="str">
            <v xml:space="preserve"> </v>
          </cell>
          <cell r="G306" t="str">
            <v xml:space="preserve"> </v>
          </cell>
          <cell r="H306" t="str">
            <v xml:space="preserve"> </v>
          </cell>
          <cell r="I306" t="str">
            <v xml:space="preserve"> </v>
          </cell>
          <cell r="J306" t="str">
            <v xml:space="preserve"> </v>
          </cell>
          <cell r="K306" t="str">
            <v xml:space="preserve"> </v>
          </cell>
          <cell r="L306" t="str">
            <v xml:space="preserve"> </v>
          </cell>
          <cell r="M306" t="str">
            <v xml:space="preserve"> </v>
          </cell>
          <cell r="N306" t="str">
            <v xml:space="preserve"> </v>
          </cell>
          <cell r="O306" t="str">
            <v xml:space="preserve"> </v>
          </cell>
          <cell r="P306" t="str">
            <v xml:space="preserve"> </v>
          </cell>
          <cell r="Q306" t="str">
            <v xml:space="preserve"> </v>
          </cell>
          <cell r="R306" t="str">
            <v xml:space="preserve"> </v>
          </cell>
          <cell r="S306" t="str">
            <v xml:space="preserve"> </v>
          </cell>
          <cell r="T306" t="str">
            <v xml:space="preserve"> </v>
          </cell>
          <cell r="U306" t="str">
            <v xml:space="preserve"> </v>
          </cell>
          <cell r="V306" t="str">
            <v xml:space="preserve"> </v>
          </cell>
          <cell r="W306" t="str">
            <v xml:space="preserve"> </v>
          </cell>
          <cell r="X306" t="str">
            <v xml:space="preserve"> </v>
          </cell>
          <cell r="Y306" t="str">
            <v xml:space="preserve"> </v>
          </cell>
          <cell r="Z306" t="str">
            <v xml:space="preserve"> </v>
          </cell>
          <cell r="AA306" t="str">
            <v xml:space="preserve"> </v>
          </cell>
          <cell r="AB306" t="str">
            <v xml:space="preserve"> </v>
          </cell>
          <cell r="AC306" t="str">
            <v xml:space="preserve"> </v>
          </cell>
          <cell r="AD306" t="str">
            <v xml:space="preserve"> </v>
          </cell>
          <cell r="AE306" t="str">
            <v xml:space="preserve"> </v>
          </cell>
          <cell r="AF306" t="str">
            <v>2002 - 2003</v>
          </cell>
          <cell r="AG306" t="str">
            <v>HL-L5210DW or HL-6210DW or HL-L6410DN</v>
          </cell>
        </row>
        <row r="307">
          <cell r="A307">
            <v>1670</v>
          </cell>
          <cell r="B307" t="str">
            <v>Drum Unit - DR7000</v>
          </cell>
          <cell r="C307">
            <v>20000</v>
          </cell>
          <cell r="D307" t="str">
            <v>Toner Unit - TN7600</v>
          </cell>
          <cell r="E307">
            <v>6600</v>
          </cell>
          <cell r="F307" t="str">
            <v xml:space="preserve"> </v>
          </cell>
          <cell r="G307" t="str">
            <v xml:space="preserve"> </v>
          </cell>
          <cell r="H307" t="str">
            <v xml:space="preserve"> </v>
          </cell>
          <cell r="I307" t="str">
            <v xml:space="preserve"> </v>
          </cell>
          <cell r="J307" t="str">
            <v xml:space="preserve"> </v>
          </cell>
          <cell r="K307" t="str">
            <v xml:space="preserve"> </v>
          </cell>
          <cell r="L307" t="str">
            <v xml:space="preserve"> </v>
          </cell>
          <cell r="M307" t="str">
            <v xml:space="preserve"> </v>
          </cell>
          <cell r="N307" t="str">
            <v xml:space="preserve"> </v>
          </cell>
          <cell r="O307" t="str">
            <v xml:space="preserve"> </v>
          </cell>
          <cell r="P307" t="str">
            <v xml:space="preserve"> </v>
          </cell>
          <cell r="Q307" t="str">
            <v xml:space="preserve"> </v>
          </cell>
          <cell r="R307" t="str">
            <v xml:space="preserve"> </v>
          </cell>
          <cell r="S307" t="str">
            <v xml:space="preserve"> </v>
          </cell>
          <cell r="T307" t="str">
            <v xml:space="preserve"> </v>
          </cell>
          <cell r="U307" t="str">
            <v xml:space="preserve"> </v>
          </cell>
          <cell r="V307" t="str">
            <v xml:space="preserve"> </v>
          </cell>
          <cell r="W307" t="str">
            <v xml:space="preserve"> </v>
          </cell>
          <cell r="X307" t="str">
            <v xml:space="preserve"> </v>
          </cell>
          <cell r="Y307" t="str">
            <v xml:space="preserve"> </v>
          </cell>
          <cell r="Z307" t="str">
            <v xml:space="preserve"> </v>
          </cell>
          <cell r="AA307" t="str">
            <v xml:space="preserve"> </v>
          </cell>
          <cell r="AB307" t="str">
            <v xml:space="preserve"> </v>
          </cell>
          <cell r="AC307" t="str">
            <v xml:space="preserve"> </v>
          </cell>
          <cell r="AD307" t="str">
            <v xml:space="preserve"> </v>
          </cell>
          <cell r="AE307" t="str">
            <v xml:space="preserve"> </v>
          </cell>
          <cell r="AF307" t="str">
            <v>2002 - 2003</v>
          </cell>
          <cell r="AG307" t="str">
            <v>HL-L5210DW or HL-6210DW or HL-L6410DN</v>
          </cell>
        </row>
        <row r="308">
          <cell r="A308">
            <v>1650</v>
          </cell>
          <cell r="B308" t="str">
            <v>Drum Unit - DR7000</v>
          </cell>
          <cell r="C308">
            <v>20000</v>
          </cell>
          <cell r="D308" t="str">
            <v>Toner Unit - TN7600</v>
          </cell>
          <cell r="E308">
            <v>6600</v>
          </cell>
          <cell r="F308" t="str">
            <v xml:space="preserve"> </v>
          </cell>
          <cell r="G308" t="str">
            <v xml:space="preserve"> </v>
          </cell>
          <cell r="H308" t="str">
            <v xml:space="preserve"> </v>
          </cell>
          <cell r="I308" t="str">
            <v xml:space="preserve"> </v>
          </cell>
          <cell r="J308" t="str">
            <v xml:space="preserve"> </v>
          </cell>
          <cell r="K308" t="str">
            <v xml:space="preserve"> </v>
          </cell>
          <cell r="L308" t="str">
            <v xml:space="preserve"> </v>
          </cell>
          <cell r="M308" t="str">
            <v xml:space="preserve"> </v>
          </cell>
          <cell r="N308" t="str">
            <v xml:space="preserve"> </v>
          </cell>
          <cell r="O308" t="str">
            <v xml:space="preserve"> </v>
          </cell>
          <cell r="P308" t="str">
            <v xml:space="preserve"> </v>
          </cell>
          <cell r="Q308" t="str">
            <v xml:space="preserve"> </v>
          </cell>
          <cell r="R308" t="str">
            <v xml:space="preserve"> </v>
          </cell>
          <cell r="S308" t="str">
            <v xml:space="preserve"> </v>
          </cell>
          <cell r="T308" t="str">
            <v xml:space="preserve"> </v>
          </cell>
          <cell r="U308" t="str">
            <v xml:space="preserve"> </v>
          </cell>
          <cell r="V308" t="str">
            <v xml:space="preserve"> </v>
          </cell>
          <cell r="W308" t="str">
            <v xml:space="preserve"> </v>
          </cell>
          <cell r="X308" t="str">
            <v xml:space="preserve"> </v>
          </cell>
          <cell r="Y308" t="str">
            <v xml:space="preserve"> </v>
          </cell>
          <cell r="Z308" t="str">
            <v xml:space="preserve"> </v>
          </cell>
          <cell r="AA308" t="str">
            <v xml:space="preserve"> </v>
          </cell>
          <cell r="AB308" t="str">
            <v xml:space="preserve"> </v>
          </cell>
          <cell r="AC308" t="str">
            <v xml:space="preserve"> </v>
          </cell>
          <cell r="AD308" t="str">
            <v xml:space="preserve"> </v>
          </cell>
          <cell r="AE308" t="str">
            <v xml:space="preserve"> </v>
          </cell>
          <cell r="AF308" t="str">
            <v>2002 - 2003</v>
          </cell>
          <cell r="AG308" t="str">
            <v>HL-L5210DW or HL-6210DW or HL-L6410DN</v>
          </cell>
        </row>
        <row r="309">
          <cell r="A309">
            <v>1470</v>
          </cell>
          <cell r="B309" t="str">
            <v>Drum Unit - DR6000</v>
          </cell>
          <cell r="C309">
            <v>20000</v>
          </cell>
          <cell r="D309" t="str">
            <v>Toner Unit - TN6600</v>
          </cell>
          <cell r="E309">
            <v>6600</v>
          </cell>
          <cell r="F309" t="str">
            <v xml:space="preserve"> </v>
          </cell>
          <cell r="G309" t="str">
            <v xml:space="preserve"> </v>
          </cell>
          <cell r="H309" t="str">
            <v xml:space="preserve"> </v>
          </cell>
          <cell r="I309" t="str">
            <v xml:space="preserve"> </v>
          </cell>
          <cell r="J309" t="str">
            <v xml:space="preserve"> </v>
          </cell>
          <cell r="K309" t="str">
            <v xml:space="preserve"> </v>
          </cell>
          <cell r="L309" t="str">
            <v xml:space="preserve"> </v>
          </cell>
          <cell r="M309" t="str">
            <v xml:space="preserve"> </v>
          </cell>
          <cell r="N309" t="str">
            <v xml:space="preserve"> </v>
          </cell>
          <cell r="O309" t="str">
            <v xml:space="preserve"> </v>
          </cell>
          <cell r="P309" t="str">
            <v xml:space="preserve"> </v>
          </cell>
          <cell r="Q309" t="str">
            <v xml:space="preserve"> </v>
          </cell>
          <cell r="R309" t="str">
            <v xml:space="preserve"> </v>
          </cell>
          <cell r="S309" t="str">
            <v xml:space="preserve"> </v>
          </cell>
          <cell r="T309" t="str">
            <v xml:space="preserve"> </v>
          </cell>
          <cell r="U309" t="str">
            <v xml:space="preserve"> </v>
          </cell>
          <cell r="V309" t="str">
            <v xml:space="preserve"> </v>
          </cell>
          <cell r="W309" t="str">
            <v xml:space="preserve"> </v>
          </cell>
          <cell r="X309" t="str">
            <v xml:space="preserve"> </v>
          </cell>
          <cell r="Y309" t="str">
            <v xml:space="preserve"> </v>
          </cell>
          <cell r="Z309" t="str">
            <v xml:space="preserve"> </v>
          </cell>
          <cell r="AA309" t="str">
            <v xml:space="preserve"> </v>
          </cell>
          <cell r="AB309" t="str">
            <v xml:space="preserve"> </v>
          </cell>
          <cell r="AC309" t="str">
            <v xml:space="preserve"> </v>
          </cell>
          <cell r="AD309" t="str">
            <v xml:space="preserve"> </v>
          </cell>
          <cell r="AE309" t="str">
            <v xml:space="preserve"> </v>
          </cell>
          <cell r="AF309" t="str">
            <v>2001 - 2003</v>
          </cell>
          <cell r="AG309" t="str">
            <v>HL-L5210DW or HL-6210DW or HL-L6410DN</v>
          </cell>
        </row>
        <row r="310">
          <cell r="A310">
            <v>1450</v>
          </cell>
          <cell r="B310" t="str">
            <v>Drum Unit - DR6000</v>
          </cell>
          <cell r="C310">
            <v>20000</v>
          </cell>
          <cell r="D310" t="str">
            <v>Toner Unit - TN6600</v>
          </cell>
          <cell r="E310">
            <v>6600</v>
          </cell>
          <cell r="F310" t="str">
            <v xml:space="preserve"> </v>
          </cell>
          <cell r="G310" t="str">
            <v xml:space="preserve"> </v>
          </cell>
          <cell r="H310" t="str">
            <v xml:space="preserve"> </v>
          </cell>
          <cell r="I310" t="str">
            <v xml:space="preserve"> </v>
          </cell>
          <cell r="J310" t="str">
            <v xml:space="preserve"> </v>
          </cell>
          <cell r="K310" t="str">
            <v xml:space="preserve"> </v>
          </cell>
          <cell r="L310" t="str">
            <v xml:space="preserve"> </v>
          </cell>
          <cell r="M310" t="str">
            <v xml:space="preserve"> </v>
          </cell>
          <cell r="N310" t="str">
            <v xml:space="preserve"> </v>
          </cell>
          <cell r="O310" t="str">
            <v xml:space="preserve"> </v>
          </cell>
          <cell r="P310" t="str">
            <v xml:space="preserve"> </v>
          </cell>
          <cell r="Q310" t="str">
            <v xml:space="preserve"> </v>
          </cell>
          <cell r="R310" t="str">
            <v xml:space="preserve"> </v>
          </cell>
          <cell r="S310" t="str">
            <v xml:space="preserve"> </v>
          </cell>
          <cell r="T310" t="str">
            <v xml:space="preserve"> </v>
          </cell>
          <cell r="U310" t="str">
            <v xml:space="preserve"> </v>
          </cell>
          <cell r="V310" t="str">
            <v xml:space="preserve"> </v>
          </cell>
          <cell r="W310" t="str">
            <v xml:space="preserve"> </v>
          </cell>
          <cell r="X310" t="str">
            <v xml:space="preserve"> </v>
          </cell>
          <cell r="Y310" t="str">
            <v xml:space="preserve"> </v>
          </cell>
          <cell r="Z310" t="str">
            <v xml:space="preserve"> </v>
          </cell>
          <cell r="AA310" t="str">
            <v xml:space="preserve"> </v>
          </cell>
          <cell r="AB310" t="str">
            <v xml:space="preserve"> </v>
          </cell>
          <cell r="AC310" t="str">
            <v xml:space="preserve"> </v>
          </cell>
          <cell r="AD310" t="str">
            <v xml:space="preserve"> </v>
          </cell>
          <cell r="AE310" t="str">
            <v xml:space="preserve"> </v>
          </cell>
          <cell r="AF310" t="str">
            <v>2001 - 2003</v>
          </cell>
          <cell r="AG310" t="str">
            <v>HL-L5210DW or HL-6210DW or HL-L6410DN</v>
          </cell>
        </row>
        <row r="311">
          <cell r="A311">
            <v>1430</v>
          </cell>
          <cell r="B311" t="str">
            <v>Drum Unit - DR6000</v>
          </cell>
          <cell r="C311">
            <v>20000</v>
          </cell>
          <cell r="D311" t="str">
            <v>Toner Unit - TN6600</v>
          </cell>
          <cell r="E311">
            <v>6600</v>
          </cell>
          <cell r="F311" t="str">
            <v xml:space="preserve"> </v>
          </cell>
          <cell r="G311" t="str">
            <v xml:space="preserve"> </v>
          </cell>
          <cell r="H311" t="str">
            <v xml:space="preserve"> </v>
          </cell>
          <cell r="I311" t="str">
            <v xml:space="preserve"> </v>
          </cell>
          <cell r="J311" t="str">
            <v xml:space="preserve"> </v>
          </cell>
          <cell r="K311" t="str">
            <v xml:space="preserve"> </v>
          </cell>
          <cell r="L311" t="str">
            <v xml:space="preserve"> </v>
          </cell>
          <cell r="M311" t="str">
            <v xml:space="preserve"> </v>
          </cell>
          <cell r="N311" t="str">
            <v xml:space="preserve"> </v>
          </cell>
          <cell r="O311" t="str">
            <v xml:space="preserve"> </v>
          </cell>
          <cell r="P311" t="str">
            <v xml:space="preserve"> </v>
          </cell>
          <cell r="Q311" t="str">
            <v xml:space="preserve"> </v>
          </cell>
          <cell r="R311" t="str">
            <v xml:space="preserve"> </v>
          </cell>
          <cell r="S311" t="str">
            <v xml:space="preserve"> </v>
          </cell>
          <cell r="T311" t="str">
            <v xml:space="preserve"> </v>
          </cell>
          <cell r="U311" t="str">
            <v xml:space="preserve"> </v>
          </cell>
          <cell r="V311" t="str">
            <v xml:space="preserve"> </v>
          </cell>
          <cell r="W311" t="str">
            <v xml:space="preserve"> </v>
          </cell>
          <cell r="X311" t="str">
            <v xml:space="preserve"> </v>
          </cell>
          <cell r="Y311" t="str">
            <v xml:space="preserve"> </v>
          </cell>
          <cell r="Z311" t="str">
            <v xml:space="preserve"> </v>
          </cell>
          <cell r="AA311" t="str">
            <v xml:space="preserve"> </v>
          </cell>
          <cell r="AB311" t="str">
            <v xml:space="preserve"> </v>
          </cell>
          <cell r="AC311" t="str">
            <v xml:space="preserve"> </v>
          </cell>
          <cell r="AD311" t="str">
            <v xml:space="preserve"> </v>
          </cell>
          <cell r="AE311" t="str">
            <v xml:space="preserve"> </v>
          </cell>
          <cell r="AF311" t="str">
            <v>2001 - 2003</v>
          </cell>
          <cell r="AG311" t="str">
            <v>HL-L5210DW or HL-6210DW or HL-L6410DN</v>
          </cell>
        </row>
        <row r="312">
          <cell r="A312">
            <v>1270</v>
          </cell>
          <cell r="B312" t="str">
            <v>Drum Unit - DR6000</v>
          </cell>
          <cell r="C312">
            <v>20000</v>
          </cell>
          <cell r="D312" t="str">
            <v>Toner Unit - TN6600</v>
          </cell>
          <cell r="E312">
            <v>6600</v>
          </cell>
          <cell r="F312" t="str">
            <v xml:space="preserve"> </v>
          </cell>
          <cell r="G312" t="str">
            <v xml:space="preserve"> </v>
          </cell>
          <cell r="H312" t="str">
            <v xml:space="preserve"> </v>
          </cell>
          <cell r="I312" t="str">
            <v xml:space="preserve"> </v>
          </cell>
          <cell r="J312" t="str">
            <v xml:space="preserve"> </v>
          </cell>
          <cell r="K312" t="str">
            <v xml:space="preserve"> </v>
          </cell>
          <cell r="L312" t="str">
            <v xml:space="preserve"> </v>
          </cell>
          <cell r="M312" t="str">
            <v xml:space="preserve"> </v>
          </cell>
          <cell r="N312" t="str">
            <v xml:space="preserve"> </v>
          </cell>
          <cell r="O312" t="str">
            <v xml:space="preserve"> </v>
          </cell>
          <cell r="P312" t="str">
            <v xml:space="preserve"> </v>
          </cell>
          <cell r="Q312" t="str">
            <v xml:space="preserve"> </v>
          </cell>
          <cell r="R312" t="str">
            <v xml:space="preserve"> </v>
          </cell>
          <cell r="S312" t="str">
            <v xml:space="preserve"> </v>
          </cell>
          <cell r="T312" t="str">
            <v xml:space="preserve"> </v>
          </cell>
          <cell r="U312" t="str">
            <v xml:space="preserve"> </v>
          </cell>
          <cell r="V312" t="str">
            <v xml:space="preserve"> </v>
          </cell>
          <cell r="W312" t="str">
            <v xml:space="preserve"> </v>
          </cell>
          <cell r="X312" t="str">
            <v xml:space="preserve"> </v>
          </cell>
          <cell r="Y312" t="str">
            <v xml:space="preserve"> </v>
          </cell>
          <cell r="Z312" t="str">
            <v xml:space="preserve"> </v>
          </cell>
          <cell r="AA312" t="str">
            <v xml:space="preserve"> </v>
          </cell>
          <cell r="AB312" t="str">
            <v xml:space="preserve"> </v>
          </cell>
          <cell r="AC312" t="str">
            <v xml:space="preserve"> </v>
          </cell>
          <cell r="AD312" t="str">
            <v xml:space="preserve"> </v>
          </cell>
          <cell r="AE312" t="str">
            <v xml:space="preserve"> </v>
          </cell>
          <cell r="AF312" t="str">
            <v>1999 - 2001</v>
          </cell>
          <cell r="AG312" t="str">
            <v>HL-L2365DW</v>
          </cell>
        </row>
        <row r="313">
          <cell r="A313">
            <v>1250</v>
          </cell>
          <cell r="B313" t="str">
            <v>Drum Unit - DR6000</v>
          </cell>
          <cell r="C313">
            <v>20000</v>
          </cell>
          <cell r="D313" t="str">
            <v>Toner Unit - TN6600</v>
          </cell>
          <cell r="E313">
            <v>6600</v>
          </cell>
          <cell r="F313" t="str">
            <v xml:space="preserve"> </v>
          </cell>
          <cell r="G313" t="str">
            <v xml:space="preserve"> </v>
          </cell>
          <cell r="H313" t="str">
            <v xml:space="preserve"> </v>
          </cell>
          <cell r="I313" t="str">
            <v xml:space="preserve"> </v>
          </cell>
          <cell r="J313" t="str">
            <v xml:space="preserve"> </v>
          </cell>
          <cell r="K313" t="str">
            <v xml:space="preserve"> </v>
          </cell>
          <cell r="L313" t="str">
            <v xml:space="preserve"> </v>
          </cell>
          <cell r="M313" t="str">
            <v xml:space="preserve"> </v>
          </cell>
          <cell r="N313" t="str">
            <v xml:space="preserve"> </v>
          </cell>
          <cell r="O313" t="str">
            <v xml:space="preserve"> </v>
          </cell>
          <cell r="P313" t="str">
            <v xml:space="preserve"> </v>
          </cell>
          <cell r="Q313" t="str">
            <v xml:space="preserve"> </v>
          </cell>
          <cell r="R313" t="str">
            <v xml:space="preserve"> </v>
          </cell>
          <cell r="S313" t="str">
            <v xml:space="preserve"> </v>
          </cell>
          <cell r="T313" t="str">
            <v xml:space="preserve"> </v>
          </cell>
          <cell r="U313" t="str">
            <v xml:space="preserve"> </v>
          </cell>
          <cell r="V313" t="str">
            <v xml:space="preserve"> </v>
          </cell>
          <cell r="W313" t="str">
            <v xml:space="preserve"> </v>
          </cell>
          <cell r="X313" t="str">
            <v xml:space="preserve"> </v>
          </cell>
          <cell r="Y313" t="str">
            <v xml:space="preserve"> </v>
          </cell>
          <cell r="Z313" t="str">
            <v xml:space="preserve"> </v>
          </cell>
          <cell r="AA313" t="str">
            <v xml:space="preserve"> </v>
          </cell>
          <cell r="AB313" t="str">
            <v xml:space="preserve"> </v>
          </cell>
          <cell r="AC313" t="str">
            <v xml:space="preserve"> </v>
          </cell>
          <cell r="AD313" t="str">
            <v xml:space="preserve"> </v>
          </cell>
          <cell r="AE313" t="str">
            <v xml:space="preserve"> </v>
          </cell>
          <cell r="AF313" t="str">
            <v>1999 - 2001</v>
          </cell>
          <cell r="AG313" t="str">
            <v>HL-L2365DW</v>
          </cell>
        </row>
        <row r="314">
          <cell r="A314">
            <v>1240</v>
          </cell>
          <cell r="B314" t="str">
            <v>Drum Unit - DR6000</v>
          </cell>
          <cell r="C314">
            <v>20000</v>
          </cell>
          <cell r="D314" t="str">
            <v>Toner Unit - TN6600</v>
          </cell>
          <cell r="E314">
            <v>6600</v>
          </cell>
          <cell r="F314" t="str">
            <v xml:space="preserve"> </v>
          </cell>
          <cell r="G314" t="str">
            <v xml:space="preserve"> </v>
          </cell>
          <cell r="H314" t="str">
            <v xml:space="preserve"> </v>
          </cell>
          <cell r="I314" t="str">
            <v xml:space="preserve"> </v>
          </cell>
          <cell r="J314" t="str">
            <v xml:space="preserve"> </v>
          </cell>
          <cell r="K314" t="str">
            <v xml:space="preserve"> </v>
          </cell>
          <cell r="L314" t="str">
            <v xml:space="preserve"> </v>
          </cell>
          <cell r="M314" t="str">
            <v xml:space="preserve"> </v>
          </cell>
          <cell r="N314" t="str">
            <v xml:space="preserve"> </v>
          </cell>
          <cell r="O314" t="str">
            <v xml:space="preserve"> </v>
          </cell>
          <cell r="P314" t="str">
            <v xml:space="preserve"> </v>
          </cell>
          <cell r="Q314" t="str">
            <v xml:space="preserve"> </v>
          </cell>
          <cell r="R314" t="str">
            <v xml:space="preserve"> </v>
          </cell>
          <cell r="S314" t="str">
            <v xml:space="preserve"> </v>
          </cell>
          <cell r="T314" t="str">
            <v xml:space="preserve"> </v>
          </cell>
          <cell r="U314" t="str">
            <v xml:space="preserve"> </v>
          </cell>
          <cell r="V314" t="str">
            <v xml:space="preserve"> </v>
          </cell>
          <cell r="W314" t="str">
            <v xml:space="preserve"> </v>
          </cell>
          <cell r="X314" t="str">
            <v xml:space="preserve"> </v>
          </cell>
          <cell r="Y314" t="str">
            <v xml:space="preserve"> </v>
          </cell>
          <cell r="Z314" t="str">
            <v xml:space="preserve"> </v>
          </cell>
          <cell r="AA314" t="str">
            <v xml:space="preserve"> </v>
          </cell>
          <cell r="AB314" t="str">
            <v xml:space="preserve"> </v>
          </cell>
          <cell r="AC314" t="str">
            <v xml:space="preserve"> </v>
          </cell>
          <cell r="AD314" t="str">
            <v xml:space="preserve"> </v>
          </cell>
          <cell r="AE314" t="str">
            <v xml:space="preserve"> </v>
          </cell>
          <cell r="AF314" t="str">
            <v>1999 - 2001</v>
          </cell>
          <cell r="AG314" t="str">
            <v>HL-L2365DW</v>
          </cell>
        </row>
        <row r="315">
          <cell r="A315">
            <v>7050</v>
          </cell>
          <cell r="B315" t="str">
            <v xml:space="preserve">Drum Unit - DR5500 </v>
          </cell>
          <cell r="C315">
            <v>40000</v>
          </cell>
          <cell r="D315" t="str">
            <v>Toner Unit - TN5500</v>
          </cell>
          <cell r="E315">
            <v>12000</v>
          </cell>
          <cell r="F315" t="str">
            <v xml:space="preserve"> </v>
          </cell>
          <cell r="G315" t="str">
            <v xml:space="preserve"> </v>
          </cell>
          <cell r="H315" t="str">
            <v xml:space="preserve"> </v>
          </cell>
          <cell r="I315" t="str">
            <v xml:space="preserve"> </v>
          </cell>
          <cell r="J315" t="str">
            <v xml:space="preserve"> </v>
          </cell>
          <cell r="K315" t="str">
            <v xml:space="preserve"> </v>
          </cell>
          <cell r="L315" t="str">
            <v xml:space="preserve"> </v>
          </cell>
          <cell r="M315" t="str">
            <v xml:space="preserve"> </v>
          </cell>
          <cell r="N315" t="str">
            <v xml:space="preserve"> </v>
          </cell>
          <cell r="O315" t="str">
            <v xml:space="preserve"> </v>
          </cell>
          <cell r="P315" t="str">
            <v xml:space="preserve"> </v>
          </cell>
          <cell r="Q315" t="str">
            <v xml:space="preserve"> </v>
          </cell>
          <cell r="R315" t="str">
            <v xml:space="preserve"> </v>
          </cell>
          <cell r="S315" t="str">
            <v xml:space="preserve"> </v>
          </cell>
          <cell r="T315" t="str">
            <v xml:space="preserve"> </v>
          </cell>
          <cell r="U315" t="str">
            <v xml:space="preserve"> </v>
          </cell>
          <cell r="V315" t="str">
            <v xml:space="preserve"> </v>
          </cell>
          <cell r="W315" t="str">
            <v xml:space="preserve"> </v>
          </cell>
          <cell r="X315" t="str">
            <v xml:space="preserve"> </v>
          </cell>
          <cell r="Y315" t="str">
            <v xml:space="preserve"> </v>
          </cell>
          <cell r="Z315" t="str">
            <v xml:space="preserve"> </v>
          </cell>
          <cell r="AA315" t="str">
            <v xml:space="preserve"> </v>
          </cell>
          <cell r="AB315" t="str">
            <v xml:space="preserve"> </v>
          </cell>
          <cell r="AC315" t="str">
            <v xml:space="preserve"> </v>
          </cell>
          <cell r="AD315" t="str">
            <v xml:space="preserve"> </v>
          </cell>
          <cell r="AE315" t="str">
            <v xml:space="preserve"> </v>
          </cell>
          <cell r="AF315" t="str">
            <v>2002 - 2011</v>
          </cell>
          <cell r="AG315" t="str">
            <v>HL-L5210DW or HL-6210DW or HL-L6410DN</v>
          </cell>
        </row>
        <row r="316">
          <cell r="A316">
            <v>6050</v>
          </cell>
          <cell r="B316" t="str">
            <v xml:space="preserve">Drum Unit - DR4000 </v>
          </cell>
          <cell r="C316">
            <v>30000</v>
          </cell>
          <cell r="D316" t="str">
            <v>Toner Unit - TN4100</v>
          </cell>
          <cell r="E316">
            <v>7500</v>
          </cell>
          <cell r="F316" t="str">
            <v xml:space="preserve"> </v>
          </cell>
          <cell r="G316" t="str">
            <v xml:space="preserve"> </v>
          </cell>
          <cell r="H316" t="str">
            <v xml:space="preserve"> </v>
          </cell>
          <cell r="I316" t="str">
            <v xml:space="preserve"> </v>
          </cell>
          <cell r="J316" t="str">
            <v xml:space="preserve"> </v>
          </cell>
          <cell r="K316" t="str">
            <v xml:space="preserve"> </v>
          </cell>
          <cell r="L316" t="str">
            <v xml:space="preserve"> </v>
          </cell>
          <cell r="M316" t="str">
            <v xml:space="preserve"> </v>
          </cell>
          <cell r="N316" t="str">
            <v xml:space="preserve"> </v>
          </cell>
          <cell r="O316" t="str">
            <v xml:space="preserve"> </v>
          </cell>
          <cell r="P316" t="str">
            <v xml:space="preserve"> </v>
          </cell>
          <cell r="Q316" t="str">
            <v xml:space="preserve"> </v>
          </cell>
          <cell r="R316" t="str">
            <v xml:space="preserve"> </v>
          </cell>
          <cell r="S316" t="str">
            <v xml:space="preserve"> </v>
          </cell>
          <cell r="T316" t="str">
            <v xml:space="preserve"> </v>
          </cell>
          <cell r="U316" t="str">
            <v xml:space="preserve"> </v>
          </cell>
          <cell r="V316" t="str">
            <v xml:space="preserve"> </v>
          </cell>
          <cell r="W316" t="str">
            <v xml:space="preserve"> </v>
          </cell>
          <cell r="X316" t="str">
            <v xml:space="preserve"> </v>
          </cell>
          <cell r="Y316" t="str">
            <v xml:space="preserve"> </v>
          </cell>
          <cell r="Z316" t="str">
            <v xml:space="preserve"> </v>
          </cell>
          <cell r="AA316" t="str">
            <v xml:space="preserve"> </v>
          </cell>
          <cell r="AB316" t="str">
            <v xml:space="preserve"> </v>
          </cell>
          <cell r="AC316" t="str">
            <v xml:space="preserve"> </v>
          </cell>
          <cell r="AD316" t="str">
            <v xml:space="preserve"> </v>
          </cell>
          <cell r="AE316" t="str">
            <v xml:space="preserve"> </v>
          </cell>
          <cell r="AF316" t="str">
            <v>2004 - 2012</v>
          </cell>
          <cell r="AG316" t="str">
            <v>HL-L5210DW or HL-6210DW or HL-L6410DN</v>
          </cell>
        </row>
        <row r="317">
          <cell r="A317">
            <v>5380</v>
          </cell>
          <cell r="B317" t="str">
            <v xml:space="preserve">Drum Unit - DR3215 </v>
          </cell>
          <cell r="C317">
            <v>25000</v>
          </cell>
          <cell r="D317" t="str">
            <v>Toner Unit - TN3290</v>
          </cell>
          <cell r="E317">
            <v>8000</v>
          </cell>
          <cell r="F317" t="str">
            <v xml:space="preserve"> </v>
          </cell>
          <cell r="G317" t="str">
            <v xml:space="preserve"> </v>
          </cell>
          <cell r="H317" t="str">
            <v xml:space="preserve"> </v>
          </cell>
          <cell r="I317" t="str">
            <v xml:space="preserve"> </v>
          </cell>
          <cell r="J317" t="str">
            <v xml:space="preserve"> </v>
          </cell>
          <cell r="K317" t="str">
            <v xml:space="preserve"> </v>
          </cell>
          <cell r="L317" t="str">
            <v xml:space="preserve"> </v>
          </cell>
          <cell r="M317" t="str">
            <v xml:space="preserve"> </v>
          </cell>
          <cell r="N317" t="str">
            <v xml:space="preserve"> </v>
          </cell>
          <cell r="O317" t="str">
            <v xml:space="preserve"> </v>
          </cell>
          <cell r="P317" t="str">
            <v xml:space="preserve"> </v>
          </cell>
          <cell r="Q317" t="str">
            <v xml:space="preserve"> </v>
          </cell>
          <cell r="R317" t="str">
            <v xml:space="preserve"> </v>
          </cell>
          <cell r="S317" t="str">
            <v xml:space="preserve"> </v>
          </cell>
          <cell r="T317" t="str">
            <v xml:space="preserve"> </v>
          </cell>
          <cell r="U317" t="str">
            <v xml:space="preserve"> </v>
          </cell>
          <cell r="V317" t="str">
            <v xml:space="preserve"> </v>
          </cell>
          <cell r="W317" t="str">
            <v xml:space="preserve"> </v>
          </cell>
          <cell r="X317" t="str">
            <v xml:space="preserve"> </v>
          </cell>
          <cell r="Y317" t="str">
            <v xml:space="preserve"> </v>
          </cell>
          <cell r="Z317" t="str">
            <v xml:space="preserve"> </v>
          </cell>
          <cell r="AA317" t="str">
            <v xml:space="preserve"> </v>
          </cell>
          <cell r="AB317" t="str">
            <v xml:space="preserve"> </v>
          </cell>
          <cell r="AC317" t="str">
            <v xml:space="preserve"> </v>
          </cell>
          <cell r="AD317" t="str">
            <v xml:space="preserve"> </v>
          </cell>
          <cell r="AE317" t="str">
            <v xml:space="preserve"> </v>
          </cell>
          <cell r="AF317" t="str">
            <v>2009 - 2012</v>
          </cell>
          <cell r="AG317" t="str">
            <v>HL-L5210DW or HL-6210DW or HL-L6410DN</v>
          </cell>
        </row>
        <row r="318">
          <cell r="A318">
            <v>5350</v>
          </cell>
          <cell r="B318" t="str">
            <v xml:space="preserve">Drum Unit - DR3215 </v>
          </cell>
          <cell r="C318">
            <v>25000</v>
          </cell>
          <cell r="D318" t="str">
            <v>Toner Unit - TN3290</v>
          </cell>
          <cell r="E318">
            <v>8000</v>
          </cell>
          <cell r="F318" t="str">
            <v xml:space="preserve"> </v>
          </cell>
          <cell r="G318" t="str">
            <v xml:space="preserve"> </v>
          </cell>
          <cell r="H318" t="str">
            <v xml:space="preserve"> </v>
          </cell>
          <cell r="I318" t="str">
            <v xml:space="preserve"> </v>
          </cell>
          <cell r="J318" t="str">
            <v xml:space="preserve"> </v>
          </cell>
          <cell r="K318" t="str">
            <v xml:space="preserve"> </v>
          </cell>
          <cell r="L318" t="str">
            <v xml:space="preserve"> </v>
          </cell>
          <cell r="M318" t="str">
            <v xml:space="preserve"> </v>
          </cell>
          <cell r="N318" t="str">
            <v xml:space="preserve"> </v>
          </cell>
          <cell r="O318" t="str">
            <v xml:space="preserve"> </v>
          </cell>
          <cell r="P318" t="str">
            <v xml:space="preserve"> </v>
          </cell>
          <cell r="Q318" t="str">
            <v xml:space="preserve"> </v>
          </cell>
          <cell r="R318" t="str">
            <v xml:space="preserve"> </v>
          </cell>
          <cell r="S318" t="str">
            <v xml:space="preserve"> </v>
          </cell>
          <cell r="T318" t="str">
            <v xml:space="preserve"> </v>
          </cell>
          <cell r="U318" t="str">
            <v xml:space="preserve"> </v>
          </cell>
          <cell r="V318" t="str">
            <v xml:space="preserve"> </v>
          </cell>
          <cell r="W318" t="str">
            <v xml:space="preserve"> </v>
          </cell>
          <cell r="X318" t="str">
            <v xml:space="preserve"> </v>
          </cell>
          <cell r="Y318" t="str">
            <v xml:space="preserve"> </v>
          </cell>
          <cell r="Z318" t="str">
            <v xml:space="preserve"> </v>
          </cell>
          <cell r="AA318" t="str">
            <v xml:space="preserve"> </v>
          </cell>
          <cell r="AB318" t="str">
            <v xml:space="preserve"> </v>
          </cell>
          <cell r="AC318" t="str">
            <v xml:space="preserve"> </v>
          </cell>
          <cell r="AD318" t="str">
            <v xml:space="preserve"> </v>
          </cell>
          <cell r="AE318" t="str">
            <v xml:space="preserve"> </v>
          </cell>
          <cell r="AF318" t="str">
            <v>2009 - 2012</v>
          </cell>
          <cell r="AG318" t="str">
            <v>HL-L5210DW or HL-6210DW or HL-L6410DN</v>
          </cell>
        </row>
        <row r="319">
          <cell r="A319">
            <v>5340</v>
          </cell>
          <cell r="B319" t="str">
            <v xml:space="preserve">Drum Unit - DR3215 </v>
          </cell>
          <cell r="C319">
            <v>25000</v>
          </cell>
          <cell r="D319" t="str">
            <v>Toner Unit - TN3290</v>
          </cell>
          <cell r="E319">
            <v>8000</v>
          </cell>
          <cell r="F319" t="str">
            <v xml:space="preserve"> </v>
          </cell>
          <cell r="G319" t="str">
            <v xml:space="preserve"> </v>
          </cell>
          <cell r="H319" t="str">
            <v xml:space="preserve"> </v>
          </cell>
          <cell r="I319" t="str">
            <v xml:space="preserve"> </v>
          </cell>
          <cell r="J319" t="str">
            <v xml:space="preserve"> </v>
          </cell>
          <cell r="K319" t="str">
            <v xml:space="preserve"> </v>
          </cell>
          <cell r="L319" t="str">
            <v xml:space="preserve"> </v>
          </cell>
          <cell r="M319" t="str">
            <v xml:space="preserve"> </v>
          </cell>
          <cell r="N319" t="str">
            <v xml:space="preserve"> </v>
          </cell>
          <cell r="O319" t="str">
            <v xml:space="preserve"> </v>
          </cell>
          <cell r="P319" t="str">
            <v xml:space="preserve"> </v>
          </cell>
          <cell r="Q319" t="str">
            <v xml:space="preserve"> </v>
          </cell>
          <cell r="R319" t="str">
            <v xml:space="preserve"> </v>
          </cell>
          <cell r="S319" t="str">
            <v xml:space="preserve"> </v>
          </cell>
          <cell r="T319" t="str">
            <v xml:space="preserve"> </v>
          </cell>
          <cell r="U319" t="str">
            <v xml:space="preserve"> </v>
          </cell>
          <cell r="V319" t="str">
            <v xml:space="preserve"> </v>
          </cell>
          <cell r="W319" t="str">
            <v xml:space="preserve"> </v>
          </cell>
          <cell r="X319" t="str">
            <v xml:space="preserve"> </v>
          </cell>
          <cell r="Y319" t="str">
            <v xml:space="preserve"> </v>
          </cell>
          <cell r="Z319" t="str">
            <v xml:space="preserve"> </v>
          </cell>
          <cell r="AA319" t="str">
            <v xml:space="preserve"> </v>
          </cell>
          <cell r="AB319" t="str">
            <v xml:space="preserve"> </v>
          </cell>
          <cell r="AC319" t="str">
            <v xml:space="preserve"> </v>
          </cell>
          <cell r="AD319" t="str">
            <v xml:space="preserve"> </v>
          </cell>
          <cell r="AE319" t="str">
            <v xml:space="preserve"> </v>
          </cell>
          <cell r="AF319" t="str">
            <v>2009 - 2012</v>
          </cell>
          <cell r="AG319" t="str">
            <v>HL-L5210DW or HL-6210DW or HL-L6410DN</v>
          </cell>
        </row>
        <row r="320">
          <cell r="A320">
            <v>5250</v>
          </cell>
          <cell r="B320" t="str">
            <v xml:space="preserve">Drum Unit - DR3115 </v>
          </cell>
          <cell r="C320">
            <v>25000</v>
          </cell>
          <cell r="D320" t="str">
            <v>Toner Unit - TN3185</v>
          </cell>
          <cell r="E320">
            <v>7000</v>
          </cell>
          <cell r="F320" t="str">
            <v xml:space="preserve"> </v>
          </cell>
          <cell r="G320" t="str">
            <v xml:space="preserve"> </v>
          </cell>
          <cell r="H320" t="str">
            <v xml:space="preserve"> </v>
          </cell>
          <cell r="I320" t="str">
            <v xml:space="preserve"> </v>
          </cell>
          <cell r="J320" t="str">
            <v xml:space="preserve"> </v>
          </cell>
          <cell r="K320" t="str">
            <v xml:space="preserve"> </v>
          </cell>
          <cell r="L320" t="str">
            <v xml:space="preserve"> </v>
          </cell>
          <cell r="M320" t="str">
            <v xml:space="preserve"> </v>
          </cell>
          <cell r="N320" t="str">
            <v xml:space="preserve"> </v>
          </cell>
          <cell r="O320" t="str">
            <v xml:space="preserve"> </v>
          </cell>
          <cell r="P320" t="str">
            <v xml:space="preserve"> </v>
          </cell>
          <cell r="Q320" t="str">
            <v xml:space="preserve"> </v>
          </cell>
          <cell r="R320" t="str">
            <v xml:space="preserve"> </v>
          </cell>
          <cell r="S320" t="str">
            <v xml:space="preserve"> </v>
          </cell>
          <cell r="T320" t="str">
            <v xml:space="preserve"> </v>
          </cell>
          <cell r="U320" t="str">
            <v xml:space="preserve"> </v>
          </cell>
          <cell r="V320" t="str">
            <v xml:space="preserve"> </v>
          </cell>
          <cell r="W320" t="str">
            <v xml:space="preserve"> </v>
          </cell>
          <cell r="X320" t="str">
            <v xml:space="preserve"> </v>
          </cell>
          <cell r="Y320" t="str">
            <v xml:space="preserve"> </v>
          </cell>
          <cell r="Z320" t="str">
            <v xml:space="preserve"> </v>
          </cell>
          <cell r="AA320" t="str">
            <v xml:space="preserve"> </v>
          </cell>
          <cell r="AB320" t="str">
            <v xml:space="preserve"> </v>
          </cell>
          <cell r="AC320" t="str">
            <v xml:space="preserve"> </v>
          </cell>
          <cell r="AD320" t="str">
            <v xml:space="preserve"> </v>
          </cell>
          <cell r="AE320" t="str">
            <v xml:space="preserve"> </v>
          </cell>
          <cell r="AF320" t="str">
            <v>2008 -2009</v>
          </cell>
          <cell r="AG320" t="str">
            <v>HL-L5210DW or HL-6210DW or HL-L6410DN</v>
          </cell>
        </row>
        <row r="321">
          <cell r="A321">
            <v>5240</v>
          </cell>
          <cell r="B321" t="str">
            <v xml:space="preserve">Drum Unit - DR3115 </v>
          </cell>
          <cell r="C321">
            <v>25000</v>
          </cell>
          <cell r="D321" t="str">
            <v>Toner Unit - TN3185</v>
          </cell>
          <cell r="E321">
            <v>7000</v>
          </cell>
          <cell r="F321" t="str">
            <v xml:space="preserve"> </v>
          </cell>
          <cell r="G321" t="str">
            <v xml:space="preserve"> </v>
          </cell>
          <cell r="H321" t="str">
            <v xml:space="preserve"> </v>
          </cell>
          <cell r="I321" t="str">
            <v xml:space="preserve"> </v>
          </cell>
          <cell r="J321" t="str">
            <v xml:space="preserve"> </v>
          </cell>
          <cell r="K321" t="str">
            <v xml:space="preserve"> </v>
          </cell>
          <cell r="L321" t="str">
            <v xml:space="preserve"> </v>
          </cell>
          <cell r="M321" t="str">
            <v xml:space="preserve"> </v>
          </cell>
          <cell r="N321" t="str">
            <v xml:space="preserve"> </v>
          </cell>
          <cell r="O321" t="str">
            <v xml:space="preserve"> </v>
          </cell>
          <cell r="P321" t="str">
            <v xml:space="preserve"> </v>
          </cell>
          <cell r="Q321" t="str">
            <v xml:space="preserve"> </v>
          </cell>
          <cell r="R321" t="str">
            <v xml:space="preserve"> </v>
          </cell>
          <cell r="S321" t="str">
            <v xml:space="preserve"> </v>
          </cell>
          <cell r="T321" t="str">
            <v xml:space="preserve"> </v>
          </cell>
          <cell r="U321" t="str">
            <v xml:space="preserve"> </v>
          </cell>
          <cell r="V321" t="str">
            <v xml:space="preserve"> </v>
          </cell>
          <cell r="W321" t="str">
            <v xml:space="preserve"> </v>
          </cell>
          <cell r="X321" t="str">
            <v xml:space="preserve"> </v>
          </cell>
          <cell r="Y321" t="str">
            <v xml:space="preserve"> </v>
          </cell>
          <cell r="Z321" t="str">
            <v xml:space="preserve"> </v>
          </cell>
          <cell r="AA321" t="str">
            <v xml:space="preserve"> </v>
          </cell>
          <cell r="AB321" t="str">
            <v xml:space="preserve"> </v>
          </cell>
          <cell r="AC321" t="str">
            <v xml:space="preserve"> </v>
          </cell>
          <cell r="AD321" t="str">
            <v xml:space="preserve"> </v>
          </cell>
          <cell r="AE321" t="str">
            <v xml:space="preserve"> </v>
          </cell>
          <cell r="AF321" t="str">
            <v>2008 -2009</v>
          </cell>
          <cell r="AG321" t="str">
            <v>HL-L5210DW or HL-6210DW or HL-L6410DN</v>
          </cell>
        </row>
        <row r="322">
          <cell r="A322">
            <v>5170</v>
          </cell>
          <cell r="B322" t="str">
            <v xml:space="preserve">Drum Unit - DR3000 </v>
          </cell>
          <cell r="C322">
            <v>20000</v>
          </cell>
          <cell r="D322" t="str">
            <v>Toner Unit - TN3060</v>
          </cell>
          <cell r="E322">
            <v>6700</v>
          </cell>
          <cell r="F322" t="str">
            <v xml:space="preserve"> </v>
          </cell>
          <cell r="G322" t="str">
            <v xml:space="preserve"> </v>
          </cell>
          <cell r="H322" t="str">
            <v xml:space="preserve"> </v>
          </cell>
          <cell r="I322" t="str">
            <v xml:space="preserve"> </v>
          </cell>
          <cell r="J322" t="str">
            <v xml:space="preserve"> </v>
          </cell>
          <cell r="K322" t="str">
            <v xml:space="preserve"> </v>
          </cell>
          <cell r="L322" t="str">
            <v xml:space="preserve"> </v>
          </cell>
          <cell r="M322" t="str">
            <v xml:space="preserve"> </v>
          </cell>
          <cell r="N322" t="str">
            <v xml:space="preserve"> </v>
          </cell>
          <cell r="O322" t="str">
            <v xml:space="preserve"> </v>
          </cell>
          <cell r="P322" t="str">
            <v xml:space="preserve"> </v>
          </cell>
          <cell r="Q322" t="str">
            <v xml:space="preserve"> </v>
          </cell>
          <cell r="R322" t="str">
            <v xml:space="preserve"> </v>
          </cell>
          <cell r="S322" t="str">
            <v xml:space="preserve"> </v>
          </cell>
          <cell r="T322" t="str">
            <v xml:space="preserve"> </v>
          </cell>
          <cell r="U322" t="str">
            <v xml:space="preserve"> </v>
          </cell>
          <cell r="V322" t="str">
            <v xml:space="preserve"> </v>
          </cell>
          <cell r="W322" t="str">
            <v xml:space="preserve"> </v>
          </cell>
          <cell r="X322" t="str">
            <v xml:space="preserve"> </v>
          </cell>
          <cell r="Y322" t="str">
            <v xml:space="preserve"> </v>
          </cell>
          <cell r="Z322" t="str">
            <v xml:space="preserve"> </v>
          </cell>
          <cell r="AA322" t="str">
            <v xml:space="preserve"> </v>
          </cell>
          <cell r="AB322" t="str">
            <v xml:space="preserve"> </v>
          </cell>
          <cell r="AC322" t="str">
            <v xml:space="preserve"> </v>
          </cell>
          <cell r="AD322" t="str">
            <v xml:space="preserve"> </v>
          </cell>
          <cell r="AE322" t="str">
            <v xml:space="preserve"> </v>
          </cell>
          <cell r="AF322" t="str">
            <v>2004 - 2005</v>
          </cell>
          <cell r="AG322" t="str">
            <v>HL-L5210DW or HL-6210DW or HL-L6410DN</v>
          </cell>
        </row>
        <row r="323">
          <cell r="A323">
            <v>5150</v>
          </cell>
          <cell r="B323" t="str">
            <v xml:space="preserve">Drum Unit - DR3000 </v>
          </cell>
          <cell r="C323">
            <v>20000</v>
          </cell>
          <cell r="D323" t="str">
            <v>Toner Unit - TN3060</v>
          </cell>
          <cell r="E323">
            <v>6700</v>
          </cell>
          <cell r="F323" t="str">
            <v xml:space="preserve"> </v>
          </cell>
          <cell r="G323" t="str">
            <v xml:space="preserve"> </v>
          </cell>
          <cell r="H323" t="str">
            <v xml:space="preserve"> </v>
          </cell>
          <cell r="I323" t="str">
            <v xml:space="preserve"> </v>
          </cell>
          <cell r="J323" t="str">
            <v xml:space="preserve"> </v>
          </cell>
          <cell r="K323" t="str">
            <v xml:space="preserve"> </v>
          </cell>
          <cell r="L323" t="str">
            <v xml:space="preserve"> </v>
          </cell>
          <cell r="M323" t="str">
            <v xml:space="preserve"> </v>
          </cell>
          <cell r="N323" t="str">
            <v xml:space="preserve"> </v>
          </cell>
          <cell r="O323" t="str">
            <v xml:space="preserve"> </v>
          </cell>
          <cell r="P323" t="str">
            <v xml:space="preserve"> </v>
          </cell>
          <cell r="Q323" t="str">
            <v xml:space="preserve"> </v>
          </cell>
          <cell r="R323" t="str">
            <v xml:space="preserve"> </v>
          </cell>
          <cell r="S323" t="str">
            <v xml:space="preserve"> </v>
          </cell>
          <cell r="T323" t="str">
            <v xml:space="preserve"> </v>
          </cell>
          <cell r="U323" t="str">
            <v xml:space="preserve"> </v>
          </cell>
          <cell r="V323" t="str">
            <v xml:space="preserve"> </v>
          </cell>
          <cell r="W323" t="str">
            <v xml:space="preserve"> </v>
          </cell>
          <cell r="X323" t="str">
            <v xml:space="preserve"> </v>
          </cell>
          <cell r="Y323" t="str">
            <v xml:space="preserve"> </v>
          </cell>
          <cell r="Z323" t="str">
            <v xml:space="preserve"> </v>
          </cell>
          <cell r="AA323" t="str">
            <v xml:space="preserve"> </v>
          </cell>
          <cell r="AB323" t="str">
            <v xml:space="preserve"> </v>
          </cell>
          <cell r="AC323" t="str">
            <v xml:space="preserve"> </v>
          </cell>
          <cell r="AD323" t="str">
            <v xml:space="preserve"> </v>
          </cell>
          <cell r="AE323" t="str">
            <v xml:space="preserve"> </v>
          </cell>
          <cell r="AF323" t="str">
            <v>2004 - 2005</v>
          </cell>
          <cell r="AG323" t="str">
            <v>HL-L5210DW or HL-6210DW or HL-L6410DN</v>
          </cell>
        </row>
        <row r="324">
          <cell r="A324">
            <v>5140</v>
          </cell>
          <cell r="B324" t="str">
            <v xml:space="preserve">Drum Unit - DR3000 </v>
          </cell>
          <cell r="C324">
            <v>20000</v>
          </cell>
          <cell r="D324" t="str">
            <v>Toner Unit - TN3060</v>
          </cell>
          <cell r="E324">
            <v>6700</v>
          </cell>
          <cell r="F324" t="str">
            <v xml:space="preserve"> </v>
          </cell>
          <cell r="G324" t="str">
            <v xml:space="preserve"> </v>
          </cell>
          <cell r="H324" t="str">
            <v xml:space="preserve"> </v>
          </cell>
          <cell r="I324" t="str">
            <v xml:space="preserve"> </v>
          </cell>
          <cell r="J324" t="str">
            <v xml:space="preserve"> </v>
          </cell>
          <cell r="K324" t="str">
            <v xml:space="preserve"> </v>
          </cell>
          <cell r="L324" t="str">
            <v xml:space="preserve"> </v>
          </cell>
          <cell r="M324" t="str">
            <v xml:space="preserve"> </v>
          </cell>
          <cell r="N324" t="str">
            <v xml:space="preserve"> </v>
          </cell>
          <cell r="O324" t="str">
            <v xml:space="preserve"> </v>
          </cell>
          <cell r="P324" t="str">
            <v xml:space="preserve"> </v>
          </cell>
          <cell r="Q324" t="str">
            <v xml:space="preserve"> </v>
          </cell>
          <cell r="R324" t="str">
            <v xml:space="preserve"> </v>
          </cell>
          <cell r="S324" t="str">
            <v xml:space="preserve"> </v>
          </cell>
          <cell r="T324" t="str">
            <v xml:space="preserve"> </v>
          </cell>
          <cell r="U324" t="str">
            <v xml:space="preserve"> </v>
          </cell>
          <cell r="V324" t="str">
            <v xml:space="preserve"> </v>
          </cell>
          <cell r="W324" t="str">
            <v xml:space="preserve"> </v>
          </cell>
          <cell r="X324" t="str">
            <v xml:space="preserve"> </v>
          </cell>
          <cell r="Y324" t="str">
            <v xml:space="preserve"> </v>
          </cell>
          <cell r="Z324" t="str">
            <v xml:space="preserve"> </v>
          </cell>
          <cell r="AA324" t="str">
            <v xml:space="preserve"> </v>
          </cell>
          <cell r="AB324" t="str">
            <v xml:space="preserve"> </v>
          </cell>
          <cell r="AC324" t="str">
            <v xml:space="preserve"> </v>
          </cell>
          <cell r="AD324" t="str">
            <v xml:space="preserve"> </v>
          </cell>
          <cell r="AE324" t="str">
            <v xml:space="preserve"> </v>
          </cell>
          <cell r="AF324" t="str">
            <v>2004 - 2005</v>
          </cell>
          <cell r="AG324" t="str">
            <v>HL-L5210DW or HL-6210DW or HL-L6410DN</v>
          </cell>
        </row>
        <row r="325">
          <cell r="A325">
            <v>1070</v>
          </cell>
          <cell r="B325" t="str">
            <v>Drum Unit - DR300</v>
          </cell>
          <cell r="C325">
            <v>20000</v>
          </cell>
          <cell r="D325" t="str">
            <v>Toner Unit - TN300</v>
          </cell>
          <cell r="E325">
            <v>2400</v>
          </cell>
          <cell r="F325" t="str">
            <v xml:space="preserve"> </v>
          </cell>
          <cell r="G325" t="str">
            <v xml:space="preserve"> </v>
          </cell>
          <cell r="H325" t="str">
            <v xml:space="preserve"> </v>
          </cell>
          <cell r="I325" t="str">
            <v xml:space="preserve"> </v>
          </cell>
          <cell r="J325" t="str">
            <v xml:space="preserve"> </v>
          </cell>
          <cell r="K325" t="str">
            <v xml:space="preserve"> </v>
          </cell>
          <cell r="L325" t="str">
            <v xml:space="preserve"> </v>
          </cell>
          <cell r="M325" t="str">
            <v xml:space="preserve"> </v>
          </cell>
          <cell r="N325" t="str">
            <v xml:space="preserve"> </v>
          </cell>
          <cell r="O325" t="str">
            <v xml:space="preserve"> </v>
          </cell>
          <cell r="P325" t="str">
            <v xml:space="preserve"> </v>
          </cell>
          <cell r="Q325" t="str">
            <v xml:space="preserve"> </v>
          </cell>
          <cell r="R325" t="str">
            <v xml:space="preserve"> </v>
          </cell>
          <cell r="S325" t="str">
            <v xml:space="preserve"> </v>
          </cell>
          <cell r="T325" t="str">
            <v xml:space="preserve"> </v>
          </cell>
          <cell r="U325" t="str">
            <v xml:space="preserve"> </v>
          </cell>
          <cell r="V325" t="str">
            <v xml:space="preserve"> </v>
          </cell>
          <cell r="W325" t="str">
            <v xml:space="preserve"> </v>
          </cell>
          <cell r="X325" t="str">
            <v xml:space="preserve"> </v>
          </cell>
          <cell r="Y325" t="str">
            <v xml:space="preserve"> </v>
          </cell>
          <cell r="Z325" t="str">
            <v xml:space="preserve"> </v>
          </cell>
          <cell r="AA325" t="str">
            <v xml:space="preserve"> </v>
          </cell>
          <cell r="AB325" t="str">
            <v xml:space="preserve"> </v>
          </cell>
          <cell r="AC325" t="str">
            <v xml:space="preserve"> </v>
          </cell>
          <cell r="AD325" t="str">
            <v xml:space="preserve"> </v>
          </cell>
          <cell r="AE325" t="str">
            <v xml:space="preserve"> </v>
          </cell>
          <cell r="AF325" t="str">
            <v>1998 - 1999</v>
          </cell>
          <cell r="AG325" t="str">
            <v>HL-L5210DW or HL-6210DW or HL-L6410DN</v>
          </cell>
        </row>
        <row r="326">
          <cell r="A326">
            <v>1060</v>
          </cell>
          <cell r="B326" t="str">
            <v>Drum Unit - DR300</v>
          </cell>
          <cell r="C326">
            <v>20000</v>
          </cell>
          <cell r="D326" t="str">
            <v>Toner Unit - TN300</v>
          </cell>
          <cell r="E326">
            <v>2400</v>
          </cell>
          <cell r="F326" t="str">
            <v xml:space="preserve"> </v>
          </cell>
          <cell r="G326" t="str">
            <v xml:space="preserve"> </v>
          </cell>
          <cell r="H326" t="str">
            <v xml:space="preserve"> </v>
          </cell>
          <cell r="I326" t="str">
            <v xml:space="preserve"> </v>
          </cell>
          <cell r="J326" t="str">
            <v xml:space="preserve"> </v>
          </cell>
          <cell r="K326" t="str">
            <v xml:space="preserve"> </v>
          </cell>
          <cell r="L326" t="str">
            <v xml:space="preserve"> </v>
          </cell>
          <cell r="M326" t="str">
            <v xml:space="preserve"> </v>
          </cell>
          <cell r="N326" t="str">
            <v xml:space="preserve"> </v>
          </cell>
          <cell r="O326" t="str">
            <v xml:space="preserve"> </v>
          </cell>
          <cell r="P326" t="str">
            <v xml:space="preserve"> </v>
          </cell>
          <cell r="Q326" t="str">
            <v xml:space="preserve"> </v>
          </cell>
          <cell r="R326" t="str">
            <v xml:space="preserve"> </v>
          </cell>
          <cell r="S326" t="str">
            <v xml:space="preserve"> </v>
          </cell>
          <cell r="T326" t="str">
            <v xml:space="preserve"> </v>
          </cell>
          <cell r="U326" t="str">
            <v xml:space="preserve"> </v>
          </cell>
          <cell r="V326" t="str">
            <v xml:space="preserve"> </v>
          </cell>
          <cell r="W326" t="str">
            <v xml:space="preserve"> </v>
          </cell>
          <cell r="X326" t="str">
            <v xml:space="preserve"> </v>
          </cell>
          <cell r="Y326" t="str">
            <v xml:space="preserve"> </v>
          </cell>
          <cell r="Z326" t="str">
            <v xml:space="preserve"> </v>
          </cell>
          <cell r="AA326" t="str">
            <v xml:space="preserve"> </v>
          </cell>
          <cell r="AB326" t="str">
            <v xml:space="preserve"> </v>
          </cell>
          <cell r="AC326" t="str">
            <v xml:space="preserve"> </v>
          </cell>
          <cell r="AD326" t="str">
            <v xml:space="preserve"> </v>
          </cell>
          <cell r="AE326" t="str">
            <v xml:space="preserve"> </v>
          </cell>
          <cell r="AF326" t="str">
            <v>1998 - 1999</v>
          </cell>
          <cell r="AG326" t="str">
            <v>HL-L5210DW or HL-6210DW or HL-L6410DN</v>
          </cell>
        </row>
        <row r="327">
          <cell r="A327">
            <v>1050</v>
          </cell>
          <cell r="B327" t="str">
            <v>Drum Unit - DR300</v>
          </cell>
          <cell r="C327">
            <v>20000</v>
          </cell>
          <cell r="D327" t="str">
            <v>Toner Unit - TN300</v>
          </cell>
          <cell r="E327">
            <v>2400</v>
          </cell>
          <cell r="F327" t="str">
            <v xml:space="preserve"> </v>
          </cell>
          <cell r="G327" t="str">
            <v xml:space="preserve"> </v>
          </cell>
          <cell r="H327" t="str">
            <v xml:space="preserve"> </v>
          </cell>
          <cell r="I327" t="str">
            <v xml:space="preserve"> </v>
          </cell>
          <cell r="J327" t="str">
            <v xml:space="preserve"> </v>
          </cell>
          <cell r="K327" t="str">
            <v xml:space="preserve"> </v>
          </cell>
          <cell r="L327" t="str">
            <v xml:space="preserve"> </v>
          </cell>
          <cell r="M327" t="str">
            <v xml:space="preserve"> </v>
          </cell>
          <cell r="N327" t="str">
            <v xml:space="preserve"> </v>
          </cell>
          <cell r="O327" t="str">
            <v xml:space="preserve"> </v>
          </cell>
          <cell r="P327" t="str">
            <v xml:space="preserve"> </v>
          </cell>
          <cell r="Q327" t="str">
            <v xml:space="preserve"> </v>
          </cell>
          <cell r="R327" t="str">
            <v xml:space="preserve"> </v>
          </cell>
          <cell r="S327" t="str">
            <v xml:space="preserve"> </v>
          </cell>
          <cell r="T327" t="str">
            <v xml:space="preserve"> </v>
          </cell>
          <cell r="U327" t="str">
            <v xml:space="preserve"> </v>
          </cell>
          <cell r="V327" t="str">
            <v xml:space="preserve"> </v>
          </cell>
          <cell r="W327" t="str">
            <v xml:space="preserve"> </v>
          </cell>
          <cell r="X327" t="str">
            <v xml:space="preserve"> </v>
          </cell>
          <cell r="Y327" t="str">
            <v xml:space="preserve"> </v>
          </cell>
          <cell r="Z327" t="str">
            <v xml:space="preserve"> </v>
          </cell>
          <cell r="AA327" t="str">
            <v xml:space="preserve"> </v>
          </cell>
          <cell r="AB327" t="str">
            <v xml:space="preserve"> </v>
          </cell>
          <cell r="AC327" t="str">
            <v xml:space="preserve"> </v>
          </cell>
          <cell r="AD327" t="str">
            <v xml:space="preserve"> </v>
          </cell>
          <cell r="AE327" t="str">
            <v xml:space="preserve"> </v>
          </cell>
          <cell r="AF327" t="str">
            <v>1998 - 1999</v>
          </cell>
          <cell r="AG327" t="str">
            <v>HL-L5210DW or HL-6210DW or HL-L6410DN</v>
          </cell>
        </row>
        <row r="328">
          <cell r="A328">
            <v>1040</v>
          </cell>
          <cell r="B328" t="str">
            <v>Drum Unit - DR300</v>
          </cell>
          <cell r="C328">
            <v>20000</v>
          </cell>
          <cell r="D328" t="str">
            <v>Toner Unit - TN300</v>
          </cell>
          <cell r="E328">
            <v>2400</v>
          </cell>
          <cell r="F328" t="str">
            <v xml:space="preserve"> </v>
          </cell>
          <cell r="G328" t="str">
            <v xml:space="preserve"> </v>
          </cell>
          <cell r="H328" t="str">
            <v xml:space="preserve"> </v>
          </cell>
          <cell r="I328" t="str">
            <v xml:space="preserve"> </v>
          </cell>
          <cell r="J328" t="str">
            <v xml:space="preserve"> </v>
          </cell>
          <cell r="K328" t="str">
            <v xml:space="preserve"> </v>
          </cell>
          <cell r="L328" t="str">
            <v xml:space="preserve"> </v>
          </cell>
          <cell r="M328" t="str">
            <v xml:space="preserve"> </v>
          </cell>
          <cell r="N328" t="str">
            <v xml:space="preserve"> </v>
          </cell>
          <cell r="O328" t="str">
            <v xml:space="preserve"> </v>
          </cell>
          <cell r="P328" t="str">
            <v xml:space="preserve"> </v>
          </cell>
          <cell r="Q328" t="str">
            <v xml:space="preserve"> </v>
          </cell>
          <cell r="R328" t="str">
            <v xml:space="preserve"> </v>
          </cell>
          <cell r="S328" t="str">
            <v xml:space="preserve"> </v>
          </cell>
          <cell r="T328" t="str">
            <v xml:space="preserve"> </v>
          </cell>
          <cell r="U328" t="str">
            <v xml:space="preserve"> </v>
          </cell>
          <cell r="V328" t="str">
            <v xml:space="preserve"> </v>
          </cell>
          <cell r="W328" t="str">
            <v xml:space="preserve"> </v>
          </cell>
          <cell r="X328" t="str">
            <v xml:space="preserve"> </v>
          </cell>
          <cell r="Y328" t="str">
            <v xml:space="preserve"> </v>
          </cell>
          <cell r="Z328" t="str">
            <v xml:space="preserve"> </v>
          </cell>
          <cell r="AA328" t="str">
            <v xml:space="preserve"> </v>
          </cell>
          <cell r="AB328" t="str">
            <v xml:space="preserve"> </v>
          </cell>
          <cell r="AC328" t="str">
            <v xml:space="preserve"> </v>
          </cell>
          <cell r="AD328" t="str">
            <v xml:space="preserve"> </v>
          </cell>
          <cell r="AE328" t="str">
            <v xml:space="preserve"> </v>
          </cell>
          <cell r="AF328" t="str">
            <v>1998 - 1999</v>
          </cell>
          <cell r="AG328" t="str">
            <v>HL-L5210DW or HL-6210DW or HL-L6410DN</v>
          </cell>
        </row>
        <row r="329">
          <cell r="A329">
            <v>1030</v>
          </cell>
          <cell r="B329" t="str">
            <v>Drum Unit - DR300</v>
          </cell>
          <cell r="C329">
            <v>20000</v>
          </cell>
          <cell r="D329" t="str">
            <v>Toner Unit - TN300</v>
          </cell>
          <cell r="E329">
            <v>2400</v>
          </cell>
          <cell r="F329" t="str">
            <v xml:space="preserve"> </v>
          </cell>
          <cell r="G329" t="str">
            <v xml:space="preserve"> </v>
          </cell>
          <cell r="H329" t="str">
            <v xml:space="preserve"> </v>
          </cell>
          <cell r="I329" t="str">
            <v xml:space="preserve"> </v>
          </cell>
          <cell r="J329" t="str">
            <v xml:space="preserve"> </v>
          </cell>
          <cell r="K329" t="str">
            <v xml:space="preserve"> </v>
          </cell>
          <cell r="L329" t="str">
            <v xml:space="preserve"> </v>
          </cell>
          <cell r="M329" t="str">
            <v xml:space="preserve"> </v>
          </cell>
          <cell r="N329" t="str">
            <v xml:space="preserve"> </v>
          </cell>
          <cell r="O329" t="str">
            <v xml:space="preserve"> </v>
          </cell>
          <cell r="P329" t="str">
            <v xml:space="preserve"> </v>
          </cell>
          <cell r="Q329" t="str">
            <v xml:space="preserve"> </v>
          </cell>
          <cell r="R329" t="str">
            <v xml:space="preserve"> </v>
          </cell>
          <cell r="S329" t="str">
            <v xml:space="preserve"> </v>
          </cell>
          <cell r="T329" t="str">
            <v xml:space="preserve"> </v>
          </cell>
          <cell r="U329" t="str">
            <v xml:space="preserve"> </v>
          </cell>
          <cell r="V329" t="str">
            <v xml:space="preserve"> </v>
          </cell>
          <cell r="W329" t="str">
            <v xml:space="preserve"> </v>
          </cell>
          <cell r="X329" t="str">
            <v xml:space="preserve"> </v>
          </cell>
          <cell r="Y329" t="str">
            <v xml:space="preserve"> </v>
          </cell>
          <cell r="Z329" t="str">
            <v xml:space="preserve"> </v>
          </cell>
          <cell r="AA329" t="str">
            <v xml:space="preserve"> </v>
          </cell>
          <cell r="AB329" t="str">
            <v xml:space="preserve"> </v>
          </cell>
          <cell r="AC329" t="str">
            <v xml:space="preserve"> </v>
          </cell>
          <cell r="AD329" t="str">
            <v xml:space="preserve"> </v>
          </cell>
          <cell r="AE329" t="str">
            <v xml:space="preserve"> </v>
          </cell>
          <cell r="AF329" t="str">
            <v>1998 - 1999</v>
          </cell>
          <cell r="AG329" t="str">
            <v>HL-L5210DW or HL-6210DW or HL-L6410DN</v>
          </cell>
        </row>
        <row r="330">
          <cell r="A330">
            <v>2270</v>
          </cell>
          <cell r="B330" t="str">
            <v>Drum Unit - DR2255</v>
          </cell>
          <cell r="C330">
            <v>12000</v>
          </cell>
          <cell r="D330" t="str">
            <v>Toner Unit - TN2280</v>
          </cell>
          <cell r="E330">
            <v>2600</v>
          </cell>
          <cell r="F330" t="str">
            <v xml:space="preserve"> </v>
          </cell>
          <cell r="G330" t="str">
            <v xml:space="preserve"> </v>
          </cell>
          <cell r="H330" t="str">
            <v xml:space="preserve"> </v>
          </cell>
          <cell r="I330" t="str">
            <v xml:space="preserve"> </v>
          </cell>
          <cell r="J330" t="str">
            <v xml:space="preserve"> </v>
          </cell>
          <cell r="K330" t="str">
            <v xml:space="preserve"> </v>
          </cell>
          <cell r="L330" t="str">
            <v xml:space="preserve"> </v>
          </cell>
          <cell r="M330" t="str">
            <v xml:space="preserve"> </v>
          </cell>
          <cell r="N330" t="str">
            <v xml:space="preserve"> </v>
          </cell>
          <cell r="O330" t="str">
            <v xml:space="preserve"> </v>
          </cell>
          <cell r="P330" t="str">
            <v xml:space="preserve"> </v>
          </cell>
          <cell r="Q330" t="str">
            <v xml:space="preserve"> </v>
          </cell>
          <cell r="R330" t="str">
            <v xml:space="preserve"> </v>
          </cell>
          <cell r="S330" t="str">
            <v xml:space="preserve"> </v>
          </cell>
          <cell r="T330" t="str">
            <v xml:space="preserve"> </v>
          </cell>
          <cell r="U330" t="str">
            <v xml:space="preserve"> </v>
          </cell>
          <cell r="V330" t="str">
            <v xml:space="preserve"> </v>
          </cell>
          <cell r="W330" t="str">
            <v xml:space="preserve"> </v>
          </cell>
          <cell r="X330" t="str">
            <v xml:space="preserve"> </v>
          </cell>
          <cell r="Y330" t="str">
            <v xml:space="preserve"> </v>
          </cell>
          <cell r="Z330" t="str">
            <v xml:space="preserve"> </v>
          </cell>
          <cell r="AA330" t="str">
            <v xml:space="preserve"> </v>
          </cell>
          <cell r="AB330" t="str">
            <v xml:space="preserve"> </v>
          </cell>
          <cell r="AC330" t="str">
            <v xml:space="preserve"> </v>
          </cell>
          <cell r="AD330" t="str">
            <v xml:space="preserve"> </v>
          </cell>
          <cell r="AE330" t="str">
            <v xml:space="preserve"> </v>
          </cell>
          <cell r="AF330" t="str">
            <v>2011 - 2014</v>
          </cell>
          <cell r="AG330" t="str">
            <v>HL-L2365DW</v>
          </cell>
        </row>
        <row r="331">
          <cell r="A331">
            <v>2240</v>
          </cell>
          <cell r="B331" t="str">
            <v>Drum Unit - DR2255</v>
          </cell>
          <cell r="C331">
            <v>12000</v>
          </cell>
          <cell r="D331" t="str">
            <v>Toner Unit - TN2280</v>
          </cell>
          <cell r="E331">
            <v>2600</v>
          </cell>
          <cell r="F331" t="str">
            <v xml:space="preserve"> </v>
          </cell>
          <cell r="G331" t="str">
            <v xml:space="preserve"> </v>
          </cell>
          <cell r="H331" t="str">
            <v xml:space="preserve"> </v>
          </cell>
          <cell r="I331" t="str">
            <v xml:space="preserve"> </v>
          </cell>
          <cell r="J331" t="str">
            <v xml:space="preserve"> </v>
          </cell>
          <cell r="K331" t="str">
            <v xml:space="preserve"> </v>
          </cell>
          <cell r="L331" t="str">
            <v xml:space="preserve"> </v>
          </cell>
          <cell r="M331" t="str">
            <v xml:space="preserve"> </v>
          </cell>
          <cell r="N331" t="str">
            <v xml:space="preserve"> </v>
          </cell>
          <cell r="O331" t="str">
            <v xml:space="preserve"> </v>
          </cell>
          <cell r="P331" t="str">
            <v xml:space="preserve"> </v>
          </cell>
          <cell r="Q331" t="str">
            <v xml:space="preserve"> </v>
          </cell>
          <cell r="R331" t="str">
            <v xml:space="preserve"> </v>
          </cell>
          <cell r="S331" t="str">
            <v xml:space="preserve"> </v>
          </cell>
          <cell r="T331" t="str">
            <v xml:space="preserve"> </v>
          </cell>
          <cell r="U331" t="str">
            <v xml:space="preserve"> </v>
          </cell>
          <cell r="V331" t="str">
            <v xml:space="preserve"> </v>
          </cell>
          <cell r="W331" t="str">
            <v xml:space="preserve"> </v>
          </cell>
          <cell r="X331" t="str">
            <v xml:space="preserve"> </v>
          </cell>
          <cell r="Y331" t="str">
            <v xml:space="preserve"> </v>
          </cell>
          <cell r="Z331" t="str">
            <v xml:space="preserve"> </v>
          </cell>
          <cell r="AA331" t="str">
            <v xml:space="preserve"> </v>
          </cell>
          <cell r="AB331" t="str">
            <v xml:space="preserve"> </v>
          </cell>
          <cell r="AC331" t="str">
            <v xml:space="preserve"> </v>
          </cell>
          <cell r="AD331" t="str">
            <v xml:space="preserve"> </v>
          </cell>
          <cell r="AE331" t="str">
            <v xml:space="preserve"> </v>
          </cell>
          <cell r="AF331" t="str">
            <v>2011 - 2014</v>
          </cell>
          <cell r="AG331" t="str">
            <v>HL-L2365DW</v>
          </cell>
        </row>
        <row r="332">
          <cell r="A332">
            <v>2130</v>
          </cell>
          <cell r="B332" t="str">
            <v>Drum Unit - DR2255</v>
          </cell>
          <cell r="C332">
            <v>12000</v>
          </cell>
          <cell r="D332" t="str">
            <v>Toner Unit - TN2060</v>
          </cell>
          <cell r="E332">
            <v>700</v>
          </cell>
          <cell r="F332" t="str">
            <v xml:space="preserve"> </v>
          </cell>
          <cell r="G332" t="str">
            <v xml:space="preserve"> </v>
          </cell>
          <cell r="H332" t="str">
            <v xml:space="preserve"> </v>
          </cell>
          <cell r="I332" t="str">
            <v xml:space="preserve"> </v>
          </cell>
          <cell r="J332" t="str">
            <v xml:space="preserve"> </v>
          </cell>
          <cell r="K332" t="str">
            <v xml:space="preserve"> </v>
          </cell>
          <cell r="L332" t="str">
            <v xml:space="preserve"> </v>
          </cell>
          <cell r="M332" t="str">
            <v xml:space="preserve"> </v>
          </cell>
          <cell r="N332" t="str">
            <v xml:space="preserve"> </v>
          </cell>
          <cell r="O332" t="str">
            <v xml:space="preserve"> </v>
          </cell>
          <cell r="P332" t="str">
            <v xml:space="preserve"> </v>
          </cell>
          <cell r="Q332" t="str">
            <v xml:space="preserve"> </v>
          </cell>
          <cell r="R332" t="str">
            <v xml:space="preserve"> </v>
          </cell>
          <cell r="S332" t="str">
            <v xml:space="preserve"> </v>
          </cell>
          <cell r="T332" t="str">
            <v xml:space="preserve"> </v>
          </cell>
          <cell r="U332" t="str">
            <v xml:space="preserve"> </v>
          </cell>
          <cell r="V332" t="str">
            <v xml:space="preserve"> </v>
          </cell>
          <cell r="W332" t="str">
            <v xml:space="preserve"> </v>
          </cell>
          <cell r="X332" t="str">
            <v xml:space="preserve"> </v>
          </cell>
          <cell r="Y332" t="str">
            <v xml:space="preserve"> </v>
          </cell>
          <cell r="Z332" t="str">
            <v xml:space="preserve"> </v>
          </cell>
          <cell r="AA332" t="str">
            <v xml:space="preserve"> </v>
          </cell>
          <cell r="AB332" t="str">
            <v xml:space="preserve"> </v>
          </cell>
          <cell r="AC332" t="str">
            <v xml:space="preserve"> </v>
          </cell>
          <cell r="AD332" t="str">
            <v xml:space="preserve"> </v>
          </cell>
          <cell r="AE332" t="str">
            <v xml:space="preserve"> </v>
          </cell>
          <cell r="AF332" t="str">
            <v>2011 - 2014</v>
          </cell>
          <cell r="AG332" t="str">
            <v>HL-L2365DW</v>
          </cell>
        </row>
        <row r="333">
          <cell r="A333">
            <v>2170</v>
          </cell>
          <cell r="B333" t="str">
            <v>Drum Unit - DR2125</v>
          </cell>
          <cell r="C333">
            <v>12000</v>
          </cell>
          <cell r="D333" t="str">
            <v>Toner Unit - TN2150</v>
          </cell>
          <cell r="E333">
            <v>2600</v>
          </cell>
          <cell r="F333" t="str">
            <v xml:space="preserve"> </v>
          </cell>
          <cell r="G333" t="str">
            <v xml:space="preserve"> </v>
          </cell>
          <cell r="H333" t="str">
            <v xml:space="preserve"> </v>
          </cell>
          <cell r="I333" t="str">
            <v xml:space="preserve"> </v>
          </cell>
          <cell r="J333" t="str">
            <v xml:space="preserve"> </v>
          </cell>
          <cell r="K333" t="str">
            <v xml:space="preserve"> </v>
          </cell>
          <cell r="L333" t="str">
            <v xml:space="preserve"> </v>
          </cell>
          <cell r="M333" t="str">
            <v xml:space="preserve"> </v>
          </cell>
          <cell r="N333" t="str">
            <v xml:space="preserve"> </v>
          </cell>
          <cell r="O333" t="str">
            <v xml:space="preserve"> </v>
          </cell>
          <cell r="P333" t="str">
            <v xml:space="preserve"> </v>
          </cell>
          <cell r="Q333" t="str">
            <v xml:space="preserve"> </v>
          </cell>
          <cell r="R333" t="str">
            <v xml:space="preserve"> </v>
          </cell>
          <cell r="S333" t="str">
            <v xml:space="preserve"> </v>
          </cell>
          <cell r="T333" t="str">
            <v xml:space="preserve"> </v>
          </cell>
          <cell r="U333" t="str">
            <v xml:space="preserve"> </v>
          </cell>
          <cell r="V333" t="str">
            <v xml:space="preserve"> </v>
          </cell>
          <cell r="W333" t="str">
            <v xml:space="preserve"> </v>
          </cell>
          <cell r="X333" t="str">
            <v xml:space="preserve"> </v>
          </cell>
          <cell r="Y333" t="str">
            <v xml:space="preserve"> </v>
          </cell>
          <cell r="Z333" t="str">
            <v xml:space="preserve"> </v>
          </cell>
          <cell r="AA333" t="str">
            <v xml:space="preserve"> </v>
          </cell>
          <cell r="AB333" t="str">
            <v xml:space="preserve"> </v>
          </cell>
          <cell r="AC333" t="str">
            <v xml:space="preserve"> </v>
          </cell>
          <cell r="AD333" t="str">
            <v xml:space="preserve"> </v>
          </cell>
          <cell r="AE333" t="str">
            <v xml:space="preserve"> </v>
          </cell>
          <cell r="AF333" t="str">
            <v>2008 - 2011</v>
          </cell>
          <cell r="AG333" t="str">
            <v>HL-L2365DW</v>
          </cell>
        </row>
        <row r="334">
          <cell r="A334">
            <v>2150</v>
          </cell>
          <cell r="B334" t="str">
            <v>Drum Unit - DR2125</v>
          </cell>
          <cell r="C334">
            <v>12000</v>
          </cell>
          <cell r="D334" t="str">
            <v>Toner Unit - TN2150</v>
          </cell>
          <cell r="E334">
            <v>2600</v>
          </cell>
          <cell r="F334" t="str">
            <v xml:space="preserve"> </v>
          </cell>
          <cell r="G334" t="str">
            <v xml:space="preserve"> </v>
          </cell>
          <cell r="H334" t="str">
            <v xml:space="preserve"> </v>
          </cell>
          <cell r="I334" t="str">
            <v xml:space="preserve"> </v>
          </cell>
          <cell r="J334" t="str">
            <v xml:space="preserve"> </v>
          </cell>
          <cell r="K334" t="str">
            <v xml:space="preserve"> </v>
          </cell>
          <cell r="L334" t="str">
            <v xml:space="preserve"> </v>
          </cell>
          <cell r="M334" t="str">
            <v xml:space="preserve"> </v>
          </cell>
          <cell r="N334" t="str">
            <v xml:space="preserve"> </v>
          </cell>
          <cell r="O334" t="str">
            <v xml:space="preserve"> </v>
          </cell>
          <cell r="P334" t="str">
            <v xml:space="preserve"> </v>
          </cell>
          <cell r="Q334" t="str">
            <v xml:space="preserve"> </v>
          </cell>
          <cell r="R334" t="str">
            <v xml:space="preserve"> </v>
          </cell>
          <cell r="S334" t="str">
            <v xml:space="preserve"> </v>
          </cell>
          <cell r="T334" t="str">
            <v xml:space="preserve"> </v>
          </cell>
          <cell r="U334" t="str">
            <v xml:space="preserve"> </v>
          </cell>
          <cell r="V334" t="str">
            <v xml:space="preserve"> </v>
          </cell>
          <cell r="W334" t="str">
            <v xml:space="preserve"> </v>
          </cell>
          <cell r="X334" t="str">
            <v xml:space="preserve"> </v>
          </cell>
          <cell r="Y334" t="str">
            <v xml:space="preserve"> </v>
          </cell>
          <cell r="Z334" t="str">
            <v xml:space="preserve"> </v>
          </cell>
          <cell r="AA334" t="str">
            <v xml:space="preserve"> </v>
          </cell>
          <cell r="AB334" t="str">
            <v xml:space="preserve"> </v>
          </cell>
          <cell r="AC334" t="str">
            <v xml:space="preserve"> </v>
          </cell>
          <cell r="AD334" t="str">
            <v xml:space="preserve"> </v>
          </cell>
          <cell r="AE334" t="str">
            <v xml:space="preserve"> </v>
          </cell>
          <cell r="AF334" t="str">
            <v>2008 - 2011</v>
          </cell>
          <cell r="AG334" t="str">
            <v>HL-L2365DW</v>
          </cell>
        </row>
        <row r="335">
          <cell r="A335">
            <v>2140</v>
          </cell>
          <cell r="B335" t="str">
            <v>Drum Unit - DR2125</v>
          </cell>
          <cell r="C335">
            <v>12000</v>
          </cell>
          <cell r="D335" t="str">
            <v>Toner Unit - TN2150</v>
          </cell>
          <cell r="E335">
            <v>2600</v>
          </cell>
          <cell r="F335" t="str">
            <v xml:space="preserve"> </v>
          </cell>
          <cell r="G335" t="str">
            <v xml:space="preserve"> </v>
          </cell>
          <cell r="H335" t="str">
            <v xml:space="preserve"> </v>
          </cell>
          <cell r="I335" t="str">
            <v xml:space="preserve"> </v>
          </cell>
          <cell r="J335" t="str">
            <v xml:space="preserve"> </v>
          </cell>
          <cell r="K335" t="str">
            <v xml:space="preserve"> </v>
          </cell>
          <cell r="L335" t="str">
            <v xml:space="preserve"> </v>
          </cell>
          <cell r="M335" t="str">
            <v xml:space="preserve"> </v>
          </cell>
          <cell r="N335" t="str">
            <v xml:space="preserve"> </v>
          </cell>
          <cell r="O335" t="str">
            <v xml:space="preserve"> </v>
          </cell>
          <cell r="P335" t="str">
            <v xml:space="preserve"> </v>
          </cell>
          <cell r="Q335" t="str">
            <v xml:space="preserve"> </v>
          </cell>
          <cell r="R335" t="str">
            <v xml:space="preserve"> </v>
          </cell>
          <cell r="S335" t="str">
            <v xml:space="preserve"> </v>
          </cell>
          <cell r="T335" t="str">
            <v xml:space="preserve"> </v>
          </cell>
          <cell r="U335" t="str">
            <v xml:space="preserve"> </v>
          </cell>
          <cell r="V335" t="str">
            <v xml:space="preserve"> </v>
          </cell>
          <cell r="W335" t="str">
            <v xml:space="preserve"> </v>
          </cell>
          <cell r="X335" t="str">
            <v xml:space="preserve"> </v>
          </cell>
          <cell r="Y335" t="str">
            <v xml:space="preserve"> </v>
          </cell>
          <cell r="Z335" t="str">
            <v xml:space="preserve"> </v>
          </cell>
          <cell r="AA335" t="str">
            <v xml:space="preserve"> </v>
          </cell>
          <cell r="AB335" t="str">
            <v xml:space="preserve"> </v>
          </cell>
          <cell r="AC335" t="str">
            <v xml:space="preserve"> </v>
          </cell>
          <cell r="AD335" t="str">
            <v xml:space="preserve"> </v>
          </cell>
          <cell r="AE335" t="str">
            <v xml:space="preserve"> </v>
          </cell>
          <cell r="AF335" t="str">
            <v>2008 - 2011</v>
          </cell>
          <cell r="AG335" t="str">
            <v>HL-L2365DW</v>
          </cell>
        </row>
        <row r="336">
          <cell r="A336">
            <v>2035</v>
          </cell>
          <cell r="B336" t="str">
            <v>Drum Unit - DR2035</v>
          </cell>
          <cell r="C336">
            <v>12000</v>
          </cell>
          <cell r="D336" t="str">
            <v>Toner Unit - TN2035</v>
          </cell>
          <cell r="E336">
            <v>1500</v>
          </cell>
          <cell r="F336" t="str">
            <v xml:space="preserve"> </v>
          </cell>
          <cell r="G336" t="str">
            <v xml:space="preserve"> </v>
          </cell>
          <cell r="H336" t="str">
            <v xml:space="preserve"> </v>
          </cell>
          <cell r="I336" t="str">
            <v xml:space="preserve"> </v>
          </cell>
          <cell r="J336" t="str">
            <v xml:space="preserve"> </v>
          </cell>
          <cell r="K336" t="str">
            <v xml:space="preserve"> </v>
          </cell>
          <cell r="L336" t="str">
            <v xml:space="preserve"> </v>
          </cell>
          <cell r="M336" t="str">
            <v xml:space="preserve"> </v>
          </cell>
          <cell r="N336" t="str">
            <v xml:space="preserve"> </v>
          </cell>
          <cell r="O336" t="str">
            <v xml:space="preserve"> </v>
          </cell>
          <cell r="P336" t="str">
            <v xml:space="preserve"> </v>
          </cell>
          <cell r="Q336" t="str">
            <v xml:space="preserve"> </v>
          </cell>
          <cell r="R336" t="str">
            <v xml:space="preserve"> </v>
          </cell>
          <cell r="S336" t="str">
            <v xml:space="preserve"> </v>
          </cell>
          <cell r="T336" t="str">
            <v xml:space="preserve"> </v>
          </cell>
          <cell r="U336" t="str">
            <v xml:space="preserve"> </v>
          </cell>
          <cell r="V336" t="str">
            <v xml:space="preserve"> </v>
          </cell>
          <cell r="W336" t="str">
            <v xml:space="preserve"> </v>
          </cell>
          <cell r="X336" t="str">
            <v xml:space="preserve"> </v>
          </cell>
          <cell r="Y336" t="str">
            <v xml:space="preserve"> </v>
          </cell>
          <cell r="Z336" t="str">
            <v xml:space="preserve"> </v>
          </cell>
          <cell r="AA336" t="str">
            <v xml:space="preserve"> </v>
          </cell>
          <cell r="AB336" t="str">
            <v xml:space="preserve"> </v>
          </cell>
          <cell r="AC336" t="str">
            <v xml:space="preserve"> </v>
          </cell>
          <cell r="AD336" t="str">
            <v xml:space="preserve"> </v>
          </cell>
          <cell r="AE336" t="str">
            <v xml:space="preserve"> </v>
          </cell>
          <cell r="AF336" t="str">
            <v>2008 - 2011</v>
          </cell>
          <cell r="AG336" t="str">
            <v>HL-L2365DW</v>
          </cell>
        </row>
        <row r="337">
          <cell r="A337">
            <v>2070</v>
          </cell>
          <cell r="B337" t="str">
            <v>Drum Unit - DR2025</v>
          </cell>
          <cell r="C337">
            <v>12000</v>
          </cell>
          <cell r="D337" t="str">
            <v>Toner Unit - TN2025</v>
          </cell>
          <cell r="E337">
            <v>2500</v>
          </cell>
          <cell r="F337" t="str">
            <v xml:space="preserve"> </v>
          </cell>
          <cell r="G337" t="str">
            <v xml:space="preserve"> </v>
          </cell>
          <cell r="H337" t="str">
            <v xml:space="preserve"> </v>
          </cell>
          <cell r="I337" t="str">
            <v xml:space="preserve"> </v>
          </cell>
          <cell r="J337" t="str">
            <v xml:space="preserve"> </v>
          </cell>
          <cell r="K337" t="str">
            <v xml:space="preserve"> </v>
          </cell>
          <cell r="L337" t="str">
            <v xml:space="preserve"> </v>
          </cell>
          <cell r="M337" t="str">
            <v xml:space="preserve"> </v>
          </cell>
          <cell r="N337" t="str">
            <v xml:space="preserve"> </v>
          </cell>
          <cell r="O337" t="str">
            <v xml:space="preserve"> </v>
          </cell>
          <cell r="P337" t="str">
            <v xml:space="preserve"> </v>
          </cell>
          <cell r="Q337" t="str">
            <v xml:space="preserve"> </v>
          </cell>
          <cell r="R337" t="str">
            <v xml:space="preserve"> </v>
          </cell>
          <cell r="S337" t="str">
            <v xml:space="preserve"> </v>
          </cell>
          <cell r="T337" t="str">
            <v xml:space="preserve"> </v>
          </cell>
          <cell r="U337" t="str">
            <v xml:space="preserve"> </v>
          </cell>
          <cell r="V337" t="str">
            <v xml:space="preserve"> </v>
          </cell>
          <cell r="W337" t="str">
            <v xml:space="preserve"> </v>
          </cell>
          <cell r="X337" t="str">
            <v xml:space="preserve"> </v>
          </cell>
          <cell r="Y337" t="str">
            <v xml:space="preserve"> </v>
          </cell>
          <cell r="Z337" t="str">
            <v xml:space="preserve"> </v>
          </cell>
          <cell r="AA337" t="str">
            <v xml:space="preserve"> </v>
          </cell>
          <cell r="AB337" t="str">
            <v xml:space="preserve"> </v>
          </cell>
          <cell r="AC337" t="str">
            <v xml:space="preserve"> </v>
          </cell>
          <cell r="AD337" t="str">
            <v xml:space="preserve"> </v>
          </cell>
          <cell r="AE337" t="str">
            <v xml:space="preserve"> </v>
          </cell>
          <cell r="AF337" t="str">
            <v>2004 - 2008</v>
          </cell>
          <cell r="AG337" t="str">
            <v>HL-L2365DW</v>
          </cell>
        </row>
        <row r="338">
          <cell r="A338">
            <v>2040</v>
          </cell>
          <cell r="B338" t="str">
            <v>Drum Unit - DR2025</v>
          </cell>
          <cell r="C338">
            <v>12000</v>
          </cell>
          <cell r="D338" t="str">
            <v>Toner Unit - TN2025</v>
          </cell>
          <cell r="E338">
            <v>2500</v>
          </cell>
          <cell r="F338" t="str">
            <v xml:space="preserve"> </v>
          </cell>
          <cell r="G338" t="str">
            <v xml:space="preserve"> </v>
          </cell>
          <cell r="H338" t="str">
            <v xml:space="preserve"> </v>
          </cell>
          <cell r="I338" t="str">
            <v xml:space="preserve"> </v>
          </cell>
          <cell r="J338" t="str">
            <v xml:space="preserve"> </v>
          </cell>
          <cell r="K338" t="str">
            <v xml:space="preserve"> </v>
          </cell>
          <cell r="L338" t="str">
            <v xml:space="preserve"> </v>
          </cell>
          <cell r="M338" t="str">
            <v xml:space="preserve"> </v>
          </cell>
          <cell r="N338" t="str">
            <v xml:space="preserve"> </v>
          </cell>
          <cell r="O338" t="str">
            <v xml:space="preserve"> </v>
          </cell>
          <cell r="P338" t="str">
            <v xml:space="preserve"> </v>
          </cell>
          <cell r="Q338" t="str">
            <v xml:space="preserve"> </v>
          </cell>
          <cell r="R338" t="str">
            <v xml:space="preserve"> </v>
          </cell>
          <cell r="S338" t="str">
            <v xml:space="preserve"> </v>
          </cell>
          <cell r="T338" t="str">
            <v xml:space="preserve"> </v>
          </cell>
          <cell r="U338" t="str">
            <v xml:space="preserve"> </v>
          </cell>
          <cell r="V338" t="str">
            <v xml:space="preserve"> </v>
          </cell>
          <cell r="W338" t="str">
            <v xml:space="preserve"> </v>
          </cell>
          <cell r="X338" t="str">
            <v xml:space="preserve"> </v>
          </cell>
          <cell r="Y338" t="str">
            <v xml:space="preserve"> </v>
          </cell>
          <cell r="Z338" t="str">
            <v xml:space="preserve"> </v>
          </cell>
          <cell r="AA338" t="str">
            <v xml:space="preserve"> </v>
          </cell>
          <cell r="AB338" t="str">
            <v xml:space="preserve"> </v>
          </cell>
          <cell r="AC338" t="str">
            <v xml:space="preserve"> </v>
          </cell>
          <cell r="AD338" t="str">
            <v xml:space="preserve"> </v>
          </cell>
          <cell r="AE338" t="str">
            <v xml:space="preserve"> </v>
          </cell>
          <cell r="AF338" t="str">
            <v>2004 - 2008</v>
          </cell>
          <cell r="AG338" t="str">
            <v>HL-L2365DW</v>
          </cell>
        </row>
        <row r="339">
          <cell r="A339">
            <v>2030</v>
          </cell>
          <cell r="B339" t="str">
            <v>Drum Unit - DR2025</v>
          </cell>
          <cell r="C339">
            <v>12000</v>
          </cell>
          <cell r="D339" t="str">
            <v>Toner Unit - TN2025</v>
          </cell>
          <cell r="E339">
            <v>2500</v>
          </cell>
          <cell r="F339" t="str">
            <v xml:space="preserve"> </v>
          </cell>
          <cell r="G339" t="str">
            <v xml:space="preserve"> </v>
          </cell>
          <cell r="H339" t="str">
            <v xml:space="preserve"> </v>
          </cell>
          <cell r="I339" t="str">
            <v xml:space="preserve"> </v>
          </cell>
          <cell r="J339" t="str">
            <v xml:space="preserve"> </v>
          </cell>
          <cell r="K339" t="str">
            <v xml:space="preserve"> </v>
          </cell>
          <cell r="L339" t="str">
            <v xml:space="preserve"> </v>
          </cell>
          <cell r="M339" t="str">
            <v xml:space="preserve"> </v>
          </cell>
          <cell r="N339" t="str">
            <v xml:space="preserve"> </v>
          </cell>
          <cell r="O339" t="str">
            <v xml:space="preserve"> </v>
          </cell>
          <cell r="P339" t="str">
            <v xml:space="preserve"> </v>
          </cell>
          <cell r="Q339" t="str">
            <v xml:space="preserve"> </v>
          </cell>
          <cell r="R339" t="str">
            <v xml:space="preserve"> </v>
          </cell>
          <cell r="S339" t="str">
            <v xml:space="preserve"> </v>
          </cell>
          <cell r="T339" t="str">
            <v xml:space="preserve"> </v>
          </cell>
          <cell r="U339" t="str">
            <v xml:space="preserve"> </v>
          </cell>
          <cell r="V339" t="str">
            <v xml:space="preserve"> </v>
          </cell>
          <cell r="W339" t="str">
            <v xml:space="preserve"> </v>
          </cell>
          <cell r="X339" t="str">
            <v xml:space="preserve"> </v>
          </cell>
          <cell r="Y339" t="str">
            <v xml:space="preserve"> </v>
          </cell>
          <cell r="Z339" t="str">
            <v xml:space="preserve"> </v>
          </cell>
          <cell r="AA339" t="str">
            <v xml:space="preserve"> </v>
          </cell>
          <cell r="AB339" t="str">
            <v xml:space="preserve"> </v>
          </cell>
          <cell r="AC339" t="str">
            <v xml:space="preserve"> </v>
          </cell>
          <cell r="AD339" t="str">
            <v xml:space="preserve"> </v>
          </cell>
          <cell r="AE339" t="str">
            <v xml:space="preserve"> </v>
          </cell>
          <cell r="AF339" t="str">
            <v>2004 - 2008</v>
          </cell>
          <cell r="AG339" t="str">
            <v>HL-L2365DW</v>
          </cell>
        </row>
        <row r="340">
          <cell r="A340">
            <v>760</v>
          </cell>
          <cell r="B340" t="str">
            <v>Drum Unit - DR200</v>
          </cell>
          <cell r="C340">
            <v>20000</v>
          </cell>
          <cell r="D340" t="str">
            <v>Toner Unit - TN200</v>
          </cell>
          <cell r="E340">
            <v>2400</v>
          </cell>
          <cell r="F340" t="str">
            <v xml:space="preserve"> </v>
          </cell>
          <cell r="G340" t="str">
            <v xml:space="preserve"> </v>
          </cell>
          <cell r="H340" t="str">
            <v xml:space="preserve"> </v>
          </cell>
          <cell r="I340" t="str">
            <v xml:space="preserve"> </v>
          </cell>
          <cell r="J340" t="str">
            <v xml:space="preserve"> </v>
          </cell>
          <cell r="K340" t="str">
            <v xml:space="preserve"> </v>
          </cell>
          <cell r="L340" t="str">
            <v xml:space="preserve"> </v>
          </cell>
          <cell r="M340" t="str">
            <v xml:space="preserve"> </v>
          </cell>
          <cell r="N340" t="str">
            <v xml:space="preserve"> </v>
          </cell>
          <cell r="O340" t="str">
            <v xml:space="preserve"> </v>
          </cell>
          <cell r="P340" t="str">
            <v xml:space="preserve"> </v>
          </cell>
          <cell r="Q340" t="str">
            <v xml:space="preserve"> </v>
          </cell>
          <cell r="R340" t="str">
            <v xml:space="preserve"> </v>
          </cell>
          <cell r="S340" t="str">
            <v xml:space="preserve"> </v>
          </cell>
          <cell r="T340" t="str">
            <v xml:space="preserve"> </v>
          </cell>
          <cell r="U340" t="str">
            <v xml:space="preserve"> </v>
          </cell>
          <cell r="V340" t="str">
            <v xml:space="preserve"> </v>
          </cell>
          <cell r="W340" t="str">
            <v xml:space="preserve"> </v>
          </cell>
          <cell r="X340" t="str">
            <v xml:space="preserve"> </v>
          </cell>
          <cell r="Y340" t="str">
            <v xml:space="preserve"> </v>
          </cell>
          <cell r="Z340" t="str">
            <v xml:space="preserve"> </v>
          </cell>
          <cell r="AA340" t="str">
            <v xml:space="preserve"> </v>
          </cell>
          <cell r="AB340" t="str">
            <v xml:space="preserve"> </v>
          </cell>
          <cell r="AC340" t="str">
            <v xml:space="preserve"> </v>
          </cell>
          <cell r="AD340" t="str">
            <v xml:space="preserve"> </v>
          </cell>
          <cell r="AE340" t="str">
            <v xml:space="preserve"> </v>
          </cell>
          <cell r="AF340" t="str">
            <v>1996 - 1997</v>
          </cell>
          <cell r="AG340" t="str">
            <v>HL-L2365DW</v>
          </cell>
        </row>
        <row r="341">
          <cell r="A341">
            <v>730</v>
          </cell>
          <cell r="B341" t="str">
            <v>Drum Unit - DR200</v>
          </cell>
          <cell r="C341">
            <v>20000</v>
          </cell>
          <cell r="D341" t="str">
            <v>Toner Unit - TN200</v>
          </cell>
          <cell r="E341">
            <v>2400</v>
          </cell>
          <cell r="F341" t="str">
            <v xml:space="preserve"> </v>
          </cell>
          <cell r="G341" t="str">
            <v xml:space="preserve"> </v>
          </cell>
          <cell r="H341" t="str">
            <v xml:space="preserve"> </v>
          </cell>
          <cell r="I341" t="str">
            <v xml:space="preserve"> </v>
          </cell>
          <cell r="J341" t="str">
            <v xml:space="preserve"> </v>
          </cell>
          <cell r="K341" t="str">
            <v xml:space="preserve"> </v>
          </cell>
          <cell r="L341" t="str">
            <v xml:space="preserve"> </v>
          </cell>
          <cell r="M341" t="str">
            <v xml:space="preserve"> </v>
          </cell>
          <cell r="N341" t="str">
            <v xml:space="preserve"> </v>
          </cell>
          <cell r="O341" t="str">
            <v xml:space="preserve"> </v>
          </cell>
          <cell r="P341" t="str">
            <v xml:space="preserve"> </v>
          </cell>
          <cell r="Q341" t="str">
            <v xml:space="preserve"> </v>
          </cell>
          <cell r="R341" t="str">
            <v xml:space="preserve"> </v>
          </cell>
          <cell r="S341" t="str">
            <v xml:space="preserve"> </v>
          </cell>
          <cell r="T341" t="str">
            <v xml:space="preserve"> </v>
          </cell>
          <cell r="U341" t="str">
            <v xml:space="preserve"> </v>
          </cell>
          <cell r="V341" t="str">
            <v xml:space="preserve"> </v>
          </cell>
          <cell r="W341" t="str">
            <v xml:space="preserve"> </v>
          </cell>
          <cell r="X341" t="str">
            <v xml:space="preserve"> </v>
          </cell>
          <cell r="Y341" t="str">
            <v xml:space="preserve"> </v>
          </cell>
          <cell r="Z341" t="str">
            <v xml:space="preserve"> </v>
          </cell>
          <cell r="AA341" t="str">
            <v xml:space="preserve"> </v>
          </cell>
          <cell r="AB341" t="str">
            <v xml:space="preserve"> </v>
          </cell>
          <cell r="AC341" t="str">
            <v xml:space="preserve"> </v>
          </cell>
          <cell r="AD341" t="str">
            <v xml:space="preserve"> </v>
          </cell>
          <cell r="AE341" t="str">
            <v xml:space="preserve"> </v>
          </cell>
          <cell r="AF341" t="str">
            <v>1996 - 1997</v>
          </cell>
          <cell r="AG341" t="str">
            <v>HL-L2365DW</v>
          </cell>
        </row>
        <row r="342">
          <cell r="A342">
            <v>2060</v>
          </cell>
          <cell r="B342" t="str">
            <v>Drum Unit - EPEG</v>
          </cell>
          <cell r="C342">
            <v>10000</v>
          </cell>
          <cell r="D342" t="str">
            <v>Does not take a toner</v>
          </cell>
          <cell r="E342" t="str">
            <v xml:space="preserve"> </v>
          </cell>
          <cell r="F342" t="str">
            <v xml:space="preserve"> </v>
          </cell>
          <cell r="G342" t="str">
            <v xml:space="preserve"> </v>
          </cell>
          <cell r="H342" t="str">
            <v xml:space="preserve"> </v>
          </cell>
          <cell r="I342" t="str">
            <v xml:space="preserve"> </v>
          </cell>
          <cell r="J342" t="str">
            <v xml:space="preserve"> </v>
          </cell>
          <cell r="K342" t="str">
            <v xml:space="preserve"> </v>
          </cell>
          <cell r="L342" t="str">
            <v xml:space="preserve"> </v>
          </cell>
          <cell r="M342" t="str">
            <v xml:space="preserve"> </v>
          </cell>
          <cell r="N342" t="str">
            <v xml:space="preserve"> </v>
          </cell>
          <cell r="O342" t="str">
            <v xml:space="preserve"> </v>
          </cell>
          <cell r="P342" t="str">
            <v xml:space="preserve"> </v>
          </cell>
          <cell r="Q342" t="str">
            <v xml:space="preserve"> </v>
          </cell>
          <cell r="R342" t="str">
            <v xml:space="preserve"> </v>
          </cell>
          <cell r="S342" t="str">
            <v xml:space="preserve"> </v>
          </cell>
          <cell r="T342" t="str">
            <v xml:space="preserve"> </v>
          </cell>
          <cell r="U342" t="str">
            <v xml:space="preserve"> </v>
          </cell>
          <cell r="V342" t="str">
            <v xml:space="preserve"> </v>
          </cell>
          <cell r="W342" t="str">
            <v xml:space="preserve"> </v>
          </cell>
          <cell r="X342" t="str">
            <v xml:space="preserve"> </v>
          </cell>
          <cell r="Y342" t="str">
            <v xml:space="preserve"> </v>
          </cell>
          <cell r="Z342" t="str">
            <v xml:space="preserve"> </v>
          </cell>
          <cell r="AA342" t="str">
            <v xml:space="preserve"> </v>
          </cell>
          <cell r="AB342" t="str">
            <v xml:space="preserve"> </v>
          </cell>
          <cell r="AC342" t="str">
            <v xml:space="preserve"> </v>
          </cell>
          <cell r="AD342" t="str">
            <v xml:space="preserve"> </v>
          </cell>
          <cell r="AE342" t="str">
            <v xml:space="preserve"> </v>
          </cell>
          <cell r="AF342" t="str">
            <v>1998 - 2001</v>
          </cell>
          <cell r="AG342" t="str">
            <v>HL-L5210DW or HL-6210DW or HL-L6410DN</v>
          </cell>
        </row>
        <row r="343">
          <cell r="A343">
            <v>1660</v>
          </cell>
          <cell r="B343" t="str">
            <v>Drum Unit - EPEG</v>
          </cell>
          <cell r="C343">
            <v>10000</v>
          </cell>
          <cell r="D343" t="str">
            <v>Does not take a toner</v>
          </cell>
          <cell r="E343" t="str">
            <v xml:space="preserve"> </v>
          </cell>
          <cell r="F343" t="str">
            <v xml:space="preserve"> </v>
          </cell>
          <cell r="G343" t="str">
            <v xml:space="preserve"> </v>
          </cell>
          <cell r="H343" t="str">
            <v xml:space="preserve"> </v>
          </cell>
          <cell r="I343" t="str">
            <v xml:space="preserve"> </v>
          </cell>
          <cell r="J343" t="str">
            <v xml:space="preserve"> </v>
          </cell>
          <cell r="K343" t="str">
            <v xml:space="preserve"> </v>
          </cell>
          <cell r="L343" t="str">
            <v xml:space="preserve"> </v>
          </cell>
          <cell r="M343" t="str">
            <v xml:space="preserve"> </v>
          </cell>
          <cell r="N343" t="str">
            <v xml:space="preserve"> </v>
          </cell>
          <cell r="O343" t="str">
            <v xml:space="preserve"> </v>
          </cell>
          <cell r="P343" t="str">
            <v xml:space="preserve"> </v>
          </cell>
          <cell r="Q343" t="str">
            <v xml:space="preserve"> </v>
          </cell>
          <cell r="R343" t="str">
            <v xml:space="preserve"> </v>
          </cell>
          <cell r="S343" t="str">
            <v xml:space="preserve"> </v>
          </cell>
          <cell r="T343" t="str">
            <v xml:space="preserve"> </v>
          </cell>
          <cell r="U343" t="str">
            <v xml:space="preserve"> </v>
          </cell>
          <cell r="V343" t="str">
            <v xml:space="preserve"> </v>
          </cell>
          <cell r="W343" t="str">
            <v xml:space="preserve"> </v>
          </cell>
          <cell r="X343" t="str">
            <v xml:space="preserve"> </v>
          </cell>
          <cell r="Y343" t="str">
            <v xml:space="preserve"> </v>
          </cell>
          <cell r="Z343" t="str">
            <v xml:space="preserve"> </v>
          </cell>
          <cell r="AA343" t="str">
            <v xml:space="preserve"> </v>
          </cell>
          <cell r="AB343" t="str">
            <v xml:space="preserve"> </v>
          </cell>
          <cell r="AC343" t="str">
            <v xml:space="preserve"> </v>
          </cell>
          <cell r="AD343" t="str">
            <v xml:space="preserve"> </v>
          </cell>
          <cell r="AE343" t="str">
            <v xml:space="preserve"> </v>
          </cell>
          <cell r="AF343" t="str">
            <v>1997 - 1998</v>
          </cell>
          <cell r="AG343" t="str">
            <v>HL-L5210DW or HL-6210DW or HL-L6410DN</v>
          </cell>
        </row>
        <row r="344">
          <cell r="A344">
            <v>1260</v>
          </cell>
          <cell r="B344" t="str">
            <v>Drum Unit - EPEG</v>
          </cell>
          <cell r="C344">
            <v>10000</v>
          </cell>
          <cell r="D344" t="str">
            <v>Does not take a toner</v>
          </cell>
          <cell r="E344" t="str">
            <v xml:space="preserve"> </v>
          </cell>
          <cell r="F344" t="str">
            <v xml:space="preserve"> </v>
          </cell>
          <cell r="G344" t="str">
            <v xml:space="preserve"> </v>
          </cell>
          <cell r="H344" t="str">
            <v xml:space="preserve"> </v>
          </cell>
          <cell r="I344" t="str">
            <v xml:space="preserve"> </v>
          </cell>
          <cell r="J344" t="str">
            <v xml:space="preserve"> </v>
          </cell>
          <cell r="K344" t="str">
            <v xml:space="preserve"> </v>
          </cell>
          <cell r="L344" t="str">
            <v xml:space="preserve"> </v>
          </cell>
          <cell r="M344" t="str">
            <v xml:space="preserve"> </v>
          </cell>
          <cell r="N344" t="str">
            <v xml:space="preserve"> </v>
          </cell>
          <cell r="O344" t="str">
            <v xml:space="preserve"> </v>
          </cell>
          <cell r="P344" t="str">
            <v xml:space="preserve"> </v>
          </cell>
          <cell r="Q344" t="str">
            <v xml:space="preserve"> </v>
          </cell>
          <cell r="R344" t="str">
            <v xml:space="preserve"> </v>
          </cell>
          <cell r="S344" t="str">
            <v xml:space="preserve"> </v>
          </cell>
          <cell r="T344" t="str">
            <v xml:space="preserve"> </v>
          </cell>
          <cell r="U344" t="str">
            <v xml:space="preserve"> </v>
          </cell>
          <cell r="V344" t="str">
            <v xml:space="preserve"> </v>
          </cell>
          <cell r="W344" t="str">
            <v xml:space="preserve"> </v>
          </cell>
          <cell r="X344" t="str">
            <v xml:space="preserve"> </v>
          </cell>
          <cell r="Y344" t="str">
            <v xml:space="preserve"> </v>
          </cell>
          <cell r="Z344" t="str">
            <v xml:space="preserve"> </v>
          </cell>
          <cell r="AA344" t="str">
            <v xml:space="preserve"> </v>
          </cell>
          <cell r="AB344" t="str">
            <v xml:space="preserve"> </v>
          </cell>
          <cell r="AC344" t="str">
            <v xml:space="preserve"> </v>
          </cell>
          <cell r="AD344" t="str">
            <v xml:space="preserve"> </v>
          </cell>
          <cell r="AE344" t="str">
            <v xml:space="preserve"> </v>
          </cell>
          <cell r="AF344" t="str">
            <v>1992 - 1995</v>
          </cell>
          <cell r="AG344" t="str">
            <v>HL-L5210DW or HL-6210DW or HL-L6410DN</v>
          </cell>
        </row>
        <row r="345">
          <cell r="A345">
            <v>10</v>
          </cell>
          <cell r="B345" t="str">
            <v>Drum Unit - EPSG</v>
          </cell>
          <cell r="C345">
            <v>4000</v>
          </cell>
          <cell r="D345" t="str">
            <v>Does not take a toner</v>
          </cell>
          <cell r="E345" t="str">
            <v xml:space="preserve"> </v>
          </cell>
          <cell r="F345" t="str">
            <v xml:space="preserve"> </v>
          </cell>
          <cell r="G345" t="str">
            <v xml:space="preserve"> </v>
          </cell>
          <cell r="H345" t="str">
            <v xml:space="preserve"> </v>
          </cell>
          <cell r="I345" t="str">
            <v xml:space="preserve"> </v>
          </cell>
          <cell r="J345" t="str">
            <v xml:space="preserve"> </v>
          </cell>
          <cell r="K345" t="str">
            <v xml:space="preserve"> </v>
          </cell>
          <cell r="L345" t="str">
            <v xml:space="preserve"> </v>
          </cell>
          <cell r="M345" t="str">
            <v xml:space="preserve"> </v>
          </cell>
          <cell r="N345" t="str">
            <v xml:space="preserve"> </v>
          </cell>
          <cell r="O345" t="str">
            <v xml:space="preserve"> </v>
          </cell>
          <cell r="P345" t="str">
            <v xml:space="preserve"> </v>
          </cell>
          <cell r="Q345" t="str">
            <v xml:space="preserve"> </v>
          </cell>
          <cell r="R345" t="str">
            <v xml:space="preserve"> </v>
          </cell>
          <cell r="S345" t="str">
            <v xml:space="preserve"> </v>
          </cell>
          <cell r="T345" t="str">
            <v xml:space="preserve"> </v>
          </cell>
          <cell r="U345" t="str">
            <v xml:space="preserve"> </v>
          </cell>
          <cell r="V345" t="str">
            <v xml:space="preserve"> </v>
          </cell>
          <cell r="W345" t="str">
            <v xml:space="preserve"> </v>
          </cell>
          <cell r="X345" t="str">
            <v xml:space="preserve"> </v>
          </cell>
          <cell r="Y345" t="str">
            <v xml:space="preserve"> </v>
          </cell>
          <cell r="Z345" t="str">
            <v xml:space="preserve"> </v>
          </cell>
          <cell r="AA345" t="str">
            <v xml:space="preserve"> </v>
          </cell>
          <cell r="AB345" t="str">
            <v xml:space="preserve"> </v>
          </cell>
          <cell r="AC345" t="str">
            <v xml:space="preserve"> </v>
          </cell>
          <cell r="AD345" t="str">
            <v xml:space="preserve"> </v>
          </cell>
          <cell r="AE345" t="str">
            <v xml:space="preserve"> </v>
          </cell>
          <cell r="AF345" t="str">
            <v>1990 - 1993</v>
          </cell>
          <cell r="AG345" t="str">
            <v>HL-L5210DW or HL-6210DW or HL-L6410DN</v>
          </cell>
        </row>
        <row r="346">
          <cell r="A346">
            <v>8</v>
          </cell>
          <cell r="B346" t="str">
            <v>Drum Unit - EPSG</v>
          </cell>
          <cell r="C346">
            <v>4000</v>
          </cell>
          <cell r="D346" t="str">
            <v>Does not take a toner</v>
          </cell>
          <cell r="E346" t="str">
            <v xml:space="preserve"> </v>
          </cell>
          <cell r="F346" t="str">
            <v xml:space="preserve"> </v>
          </cell>
          <cell r="G346" t="str">
            <v xml:space="preserve"> </v>
          </cell>
          <cell r="H346" t="str">
            <v xml:space="preserve"> </v>
          </cell>
          <cell r="I346" t="str">
            <v xml:space="preserve"> </v>
          </cell>
          <cell r="J346" t="str">
            <v xml:space="preserve"> </v>
          </cell>
          <cell r="K346" t="str">
            <v xml:space="preserve"> </v>
          </cell>
          <cell r="L346" t="str">
            <v xml:space="preserve"> </v>
          </cell>
          <cell r="M346" t="str">
            <v xml:space="preserve"> </v>
          </cell>
          <cell r="N346" t="str">
            <v xml:space="preserve"> </v>
          </cell>
          <cell r="O346" t="str">
            <v xml:space="preserve"> </v>
          </cell>
          <cell r="P346" t="str">
            <v xml:space="preserve"> </v>
          </cell>
          <cell r="Q346" t="str">
            <v xml:space="preserve"> </v>
          </cell>
          <cell r="R346" t="str">
            <v xml:space="preserve"> </v>
          </cell>
          <cell r="S346" t="str">
            <v xml:space="preserve"> </v>
          </cell>
          <cell r="T346" t="str">
            <v xml:space="preserve"> </v>
          </cell>
          <cell r="U346" t="str">
            <v xml:space="preserve"> </v>
          </cell>
          <cell r="V346" t="str">
            <v xml:space="preserve"> </v>
          </cell>
          <cell r="W346" t="str">
            <v xml:space="preserve"> </v>
          </cell>
          <cell r="X346" t="str">
            <v xml:space="preserve"> </v>
          </cell>
          <cell r="Y346" t="str">
            <v xml:space="preserve"> </v>
          </cell>
          <cell r="Z346" t="str">
            <v xml:space="preserve"> </v>
          </cell>
          <cell r="AA346" t="str">
            <v xml:space="preserve"> </v>
          </cell>
          <cell r="AB346" t="str">
            <v xml:space="preserve"> </v>
          </cell>
          <cell r="AC346" t="str">
            <v xml:space="preserve"> </v>
          </cell>
          <cell r="AD346" t="str">
            <v xml:space="preserve"> </v>
          </cell>
          <cell r="AE346" t="str">
            <v xml:space="preserve"> </v>
          </cell>
          <cell r="AF346" t="str">
            <v>1987 - 1991</v>
          </cell>
          <cell r="AG346" t="str">
            <v>HL-L5210DW or HL-6210DW or HL-L6410DN</v>
          </cell>
        </row>
        <row r="347">
          <cell r="A347">
            <v>8050</v>
          </cell>
          <cell r="B347" t="str">
            <v>Does not take a Drum Unit</v>
          </cell>
          <cell r="C347" t="str">
            <v xml:space="preserve"> </v>
          </cell>
          <cell r="D347" t="str">
            <v>Toner Unit - TN1700</v>
          </cell>
          <cell r="E347">
            <v>17000</v>
          </cell>
          <cell r="F347" t="str">
            <v xml:space="preserve"> </v>
          </cell>
          <cell r="G347" t="str">
            <v xml:space="preserve"> </v>
          </cell>
          <cell r="H347" t="str">
            <v xml:space="preserve"> </v>
          </cell>
          <cell r="I347" t="str">
            <v xml:space="preserve"> </v>
          </cell>
          <cell r="J347" t="str">
            <v xml:space="preserve"> </v>
          </cell>
          <cell r="K347" t="str">
            <v xml:space="preserve"> </v>
          </cell>
          <cell r="L347" t="str">
            <v xml:space="preserve"> </v>
          </cell>
          <cell r="M347" t="str">
            <v xml:space="preserve"> </v>
          </cell>
          <cell r="N347" t="str">
            <v xml:space="preserve"> </v>
          </cell>
          <cell r="O347" t="str">
            <v xml:space="preserve"> </v>
          </cell>
          <cell r="P347" t="str">
            <v xml:space="preserve"> </v>
          </cell>
          <cell r="Q347" t="str">
            <v xml:space="preserve"> </v>
          </cell>
          <cell r="R347" t="str">
            <v xml:space="preserve"> </v>
          </cell>
          <cell r="S347" t="str">
            <v xml:space="preserve"> </v>
          </cell>
          <cell r="T347" t="str">
            <v xml:space="preserve"> </v>
          </cell>
          <cell r="U347" t="str">
            <v xml:space="preserve"> </v>
          </cell>
          <cell r="V347" t="str">
            <v xml:space="preserve"> </v>
          </cell>
          <cell r="W347" t="str">
            <v xml:space="preserve"> </v>
          </cell>
          <cell r="X347" t="str">
            <v xml:space="preserve"> </v>
          </cell>
          <cell r="Y347" t="str">
            <v xml:space="preserve"> </v>
          </cell>
          <cell r="Z347" t="str">
            <v xml:space="preserve"> </v>
          </cell>
          <cell r="AA347" t="str">
            <v xml:space="preserve"> </v>
          </cell>
          <cell r="AB347" t="str">
            <v xml:space="preserve"> </v>
          </cell>
          <cell r="AC347" t="str">
            <v xml:space="preserve"> </v>
          </cell>
          <cell r="AD347" t="str">
            <v xml:space="preserve"> </v>
          </cell>
          <cell r="AE347" t="str">
            <v xml:space="preserve"> </v>
          </cell>
          <cell r="AF347" t="str">
            <v>2003 - 2011</v>
          </cell>
          <cell r="AG347" t="str">
            <v>HL-L5210DW or HL-6210DW or HL-L6410DN</v>
          </cell>
        </row>
        <row r="348">
          <cell r="A348">
            <v>660</v>
          </cell>
          <cell r="B348" t="str">
            <v>Drum Unit - DR100</v>
          </cell>
          <cell r="C348">
            <v>10000</v>
          </cell>
          <cell r="D348" t="str">
            <v>Toner Unit - TN100</v>
          </cell>
          <cell r="E348">
            <v>2000</v>
          </cell>
          <cell r="F348" t="str">
            <v xml:space="preserve"> </v>
          </cell>
          <cell r="G348" t="str">
            <v xml:space="preserve"> </v>
          </cell>
          <cell r="H348" t="str">
            <v xml:space="preserve"> </v>
          </cell>
          <cell r="I348" t="str">
            <v xml:space="preserve"> </v>
          </cell>
          <cell r="J348" t="str">
            <v xml:space="preserve"> </v>
          </cell>
          <cell r="K348" t="str">
            <v xml:space="preserve"> </v>
          </cell>
          <cell r="L348" t="str">
            <v xml:space="preserve"> </v>
          </cell>
          <cell r="M348" t="str">
            <v xml:space="preserve"> </v>
          </cell>
          <cell r="N348" t="str">
            <v xml:space="preserve"> </v>
          </cell>
          <cell r="O348" t="str">
            <v xml:space="preserve"> </v>
          </cell>
          <cell r="P348" t="str">
            <v xml:space="preserve"> </v>
          </cell>
          <cell r="Q348" t="str">
            <v xml:space="preserve"> </v>
          </cell>
          <cell r="R348" t="str">
            <v xml:space="preserve"> </v>
          </cell>
          <cell r="S348" t="str">
            <v xml:space="preserve"> </v>
          </cell>
          <cell r="T348" t="str">
            <v xml:space="preserve"> </v>
          </cell>
          <cell r="U348" t="str">
            <v xml:space="preserve"> </v>
          </cell>
          <cell r="V348" t="str">
            <v xml:space="preserve"> </v>
          </cell>
          <cell r="W348" t="str">
            <v xml:space="preserve"> </v>
          </cell>
          <cell r="X348" t="str">
            <v xml:space="preserve"> </v>
          </cell>
          <cell r="Y348" t="str">
            <v xml:space="preserve"> </v>
          </cell>
          <cell r="Z348" t="str">
            <v xml:space="preserve"> </v>
          </cell>
          <cell r="AA348" t="str">
            <v xml:space="preserve"> </v>
          </cell>
          <cell r="AB348" t="str">
            <v xml:space="preserve"> </v>
          </cell>
          <cell r="AC348" t="str">
            <v xml:space="preserve"> </v>
          </cell>
          <cell r="AD348" t="str">
            <v xml:space="preserve"> </v>
          </cell>
          <cell r="AE348" t="str">
            <v xml:space="preserve"> </v>
          </cell>
          <cell r="AF348" t="str">
            <v>1994 - 1995</v>
          </cell>
          <cell r="AG348" t="str">
            <v>HL-L2365DW</v>
          </cell>
        </row>
        <row r="349">
          <cell r="A349">
            <v>630</v>
          </cell>
          <cell r="B349" t="str">
            <v>Drum Unit - DR100</v>
          </cell>
          <cell r="C349">
            <v>10000</v>
          </cell>
          <cell r="D349" t="str">
            <v>Toner Unit - TN100</v>
          </cell>
          <cell r="E349">
            <v>2000</v>
          </cell>
          <cell r="F349" t="str">
            <v xml:space="preserve"> </v>
          </cell>
          <cell r="G349" t="str">
            <v xml:space="preserve"> </v>
          </cell>
          <cell r="H349" t="str">
            <v xml:space="preserve"> </v>
          </cell>
          <cell r="I349" t="str">
            <v xml:space="preserve"> </v>
          </cell>
          <cell r="J349" t="str">
            <v xml:space="preserve"> </v>
          </cell>
          <cell r="K349" t="str">
            <v xml:space="preserve"> </v>
          </cell>
          <cell r="L349" t="str">
            <v xml:space="preserve"> </v>
          </cell>
          <cell r="M349" t="str">
            <v xml:space="preserve"> </v>
          </cell>
          <cell r="N349" t="str">
            <v xml:space="preserve"> </v>
          </cell>
          <cell r="O349" t="str">
            <v xml:space="preserve"> </v>
          </cell>
          <cell r="P349" t="str">
            <v xml:space="preserve"> </v>
          </cell>
          <cell r="Q349" t="str">
            <v xml:space="preserve"> </v>
          </cell>
          <cell r="R349" t="str">
            <v xml:space="preserve"> </v>
          </cell>
          <cell r="S349" t="str">
            <v xml:space="preserve"> </v>
          </cell>
          <cell r="T349" t="str">
            <v xml:space="preserve"> </v>
          </cell>
          <cell r="U349" t="str">
            <v xml:space="preserve"> </v>
          </cell>
          <cell r="V349" t="str">
            <v xml:space="preserve"> </v>
          </cell>
          <cell r="W349" t="str">
            <v xml:space="preserve"> </v>
          </cell>
          <cell r="X349" t="str">
            <v xml:space="preserve"> </v>
          </cell>
          <cell r="Y349" t="str">
            <v xml:space="preserve"> </v>
          </cell>
          <cell r="Z349" t="str">
            <v xml:space="preserve"> </v>
          </cell>
          <cell r="AA349" t="str">
            <v xml:space="preserve"> </v>
          </cell>
          <cell r="AB349" t="str">
            <v xml:space="preserve"> </v>
          </cell>
          <cell r="AC349" t="str">
            <v xml:space="preserve"> </v>
          </cell>
          <cell r="AD349" t="str">
            <v xml:space="preserve"> </v>
          </cell>
          <cell r="AE349" t="str">
            <v xml:space="preserve"> </v>
          </cell>
          <cell r="AF349" t="str">
            <v>1994 - 1995</v>
          </cell>
          <cell r="AG349" t="str">
            <v>HL-L2365DW</v>
          </cell>
        </row>
        <row r="350">
          <cell r="A350" t="str">
            <v>L2365</v>
          </cell>
          <cell r="B350" t="str">
            <v>Drum Unit - DR-2305</v>
          </cell>
          <cell r="C350">
            <v>12000</v>
          </cell>
          <cell r="D350" t="str">
            <v>Toner Unit - TN-2355</v>
          </cell>
          <cell r="E350">
            <v>2600</v>
          </cell>
          <cell r="F350" t="str">
            <v xml:space="preserve"> </v>
          </cell>
          <cell r="G350" t="str">
            <v xml:space="preserve"> </v>
          </cell>
          <cell r="H350" t="str">
            <v xml:space="preserve"> </v>
          </cell>
          <cell r="I350" t="str">
            <v xml:space="preserve"> </v>
          </cell>
          <cell r="J350" t="str">
            <v xml:space="preserve"> </v>
          </cell>
          <cell r="K350" t="str">
            <v xml:space="preserve"> </v>
          </cell>
          <cell r="L350" t="str">
            <v xml:space="preserve"> </v>
          </cell>
          <cell r="M350" t="str">
            <v xml:space="preserve"> </v>
          </cell>
          <cell r="N350" t="str">
            <v xml:space="preserve"> </v>
          </cell>
          <cell r="O350" t="str">
            <v xml:space="preserve"> </v>
          </cell>
          <cell r="P350" t="str">
            <v xml:space="preserve"> </v>
          </cell>
          <cell r="Q350" t="str">
            <v xml:space="preserve"> </v>
          </cell>
          <cell r="R350" t="str">
            <v xml:space="preserve"> </v>
          </cell>
          <cell r="S350" t="str">
            <v xml:space="preserve"> </v>
          </cell>
          <cell r="T350" t="str">
            <v xml:space="preserve"> </v>
          </cell>
          <cell r="U350" t="str">
            <v xml:space="preserve"> </v>
          </cell>
          <cell r="V350" t="str">
            <v xml:space="preserve"> </v>
          </cell>
          <cell r="W350" t="str">
            <v xml:space="preserve"> </v>
          </cell>
          <cell r="X350" t="str">
            <v xml:space="preserve"> </v>
          </cell>
          <cell r="Y350" t="str">
            <v xml:space="preserve"> </v>
          </cell>
          <cell r="Z350" t="str">
            <v xml:space="preserve"> </v>
          </cell>
          <cell r="AA350" t="str">
            <v xml:space="preserve"> </v>
          </cell>
          <cell r="AB350" t="str">
            <v xml:space="preserve"> </v>
          </cell>
          <cell r="AC350" t="str">
            <v xml:space="preserve"> </v>
          </cell>
          <cell r="AD350" t="str">
            <v xml:space="preserve"> </v>
          </cell>
          <cell r="AE350" t="str">
            <v xml:space="preserve"> </v>
          </cell>
          <cell r="AF350" t="str">
            <v xml:space="preserve">2015 - </v>
          </cell>
          <cell r="AG350" t="str">
            <v>This is a current model</v>
          </cell>
        </row>
        <row r="351">
          <cell r="A351">
            <v>5440</v>
          </cell>
          <cell r="B351" t="str">
            <v xml:space="preserve">Drum Unit - DR3355 </v>
          </cell>
          <cell r="C351">
            <v>30000</v>
          </cell>
          <cell r="D351" t="str">
            <v>Toner Unit - TN3350</v>
          </cell>
          <cell r="E351">
            <v>8000</v>
          </cell>
          <cell r="F351" t="str">
            <v xml:space="preserve"> </v>
          </cell>
          <cell r="G351" t="str">
            <v xml:space="preserve"> </v>
          </cell>
          <cell r="H351" t="str">
            <v xml:space="preserve"> </v>
          </cell>
          <cell r="I351" t="str">
            <v xml:space="preserve"> </v>
          </cell>
          <cell r="J351" t="str">
            <v xml:space="preserve"> </v>
          </cell>
          <cell r="K351" t="str">
            <v xml:space="preserve"> </v>
          </cell>
          <cell r="L351" t="str">
            <v xml:space="preserve"> </v>
          </cell>
          <cell r="M351" t="str">
            <v xml:space="preserve"> </v>
          </cell>
          <cell r="N351" t="str">
            <v xml:space="preserve"> </v>
          </cell>
          <cell r="O351" t="str">
            <v xml:space="preserve"> </v>
          </cell>
          <cell r="P351" t="str">
            <v xml:space="preserve"> </v>
          </cell>
          <cell r="Q351" t="str">
            <v xml:space="preserve"> </v>
          </cell>
          <cell r="R351" t="str">
            <v xml:space="preserve"> </v>
          </cell>
          <cell r="S351" t="str">
            <v xml:space="preserve"> </v>
          </cell>
          <cell r="T351" t="str">
            <v xml:space="preserve"> </v>
          </cell>
          <cell r="U351" t="str">
            <v xml:space="preserve"> </v>
          </cell>
          <cell r="V351" t="str">
            <v xml:space="preserve"> </v>
          </cell>
          <cell r="W351" t="str">
            <v xml:space="preserve"> </v>
          </cell>
          <cell r="X351" t="str">
            <v xml:space="preserve"> </v>
          </cell>
          <cell r="Y351" t="str">
            <v xml:space="preserve"> </v>
          </cell>
          <cell r="Z351" t="str">
            <v xml:space="preserve"> </v>
          </cell>
          <cell r="AA351" t="str">
            <v xml:space="preserve"> </v>
          </cell>
          <cell r="AB351" t="str">
            <v xml:space="preserve"> </v>
          </cell>
          <cell r="AC351" t="str">
            <v xml:space="preserve"> </v>
          </cell>
          <cell r="AD351" t="str">
            <v xml:space="preserve"> </v>
          </cell>
          <cell r="AE351" t="str">
            <v xml:space="preserve"> </v>
          </cell>
          <cell r="AF351" t="str">
            <v>2012 - 2016</v>
          </cell>
          <cell r="AG351" t="str">
            <v>HL-L5210DW or HL-6210DW or HL-L6410DN</v>
          </cell>
        </row>
        <row r="352">
          <cell r="A352">
            <v>5450</v>
          </cell>
          <cell r="B352" t="str">
            <v xml:space="preserve">Drum Unit - DR3355 </v>
          </cell>
          <cell r="C352">
            <v>30000</v>
          </cell>
          <cell r="D352" t="str">
            <v>Toner Unit - TN3350</v>
          </cell>
          <cell r="E352">
            <v>8000</v>
          </cell>
          <cell r="F352" t="str">
            <v xml:space="preserve"> </v>
          </cell>
          <cell r="G352" t="str">
            <v xml:space="preserve"> </v>
          </cell>
          <cell r="H352" t="str">
            <v xml:space="preserve"> </v>
          </cell>
          <cell r="I352" t="str">
            <v xml:space="preserve"> </v>
          </cell>
          <cell r="J352" t="str">
            <v xml:space="preserve"> </v>
          </cell>
          <cell r="K352" t="str">
            <v xml:space="preserve"> </v>
          </cell>
          <cell r="L352" t="str">
            <v xml:space="preserve"> </v>
          </cell>
          <cell r="M352" t="str">
            <v xml:space="preserve"> </v>
          </cell>
          <cell r="N352" t="str">
            <v xml:space="preserve"> </v>
          </cell>
          <cell r="O352" t="str">
            <v xml:space="preserve"> </v>
          </cell>
          <cell r="P352" t="str">
            <v xml:space="preserve"> </v>
          </cell>
          <cell r="Q352" t="str">
            <v xml:space="preserve"> </v>
          </cell>
          <cell r="R352" t="str">
            <v xml:space="preserve"> </v>
          </cell>
          <cell r="S352" t="str">
            <v xml:space="preserve"> </v>
          </cell>
          <cell r="T352" t="str">
            <v xml:space="preserve"> </v>
          </cell>
          <cell r="U352" t="str">
            <v xml:space="preserve"> </v>
          </cell>
          <cell r="V352" t="str">
            <v xml:space="preserve"> </v>
          </cell>
          <cell r="W352" t="str">
            <v xml:space="preserve"> </v>
          </cell>
          <cell r="X352" t="str">
            <v xml:space="preserve"> </v>
          </cell>
          <cell r="Y352" t="str">
            <v xml:space="preserve"> </v>
          </cell>
          <cell r="Z352" t="str">
            <v xml:space="preserve"> </v>
          </cell>
          <cell r="AA352" t="str">
            <v xml:space="preserve"> </v>
          </cell>
          <cell r="AB352" t="str">
            <v xml:space="preserve"> </v>
          </cell>
          <cell r="AC352" t="str">
            <v xml:space="preserve"> </v>
          </cell>
          <cell r="AD352" t="str">
            <v xml:space="preserve"> </v>
          </cell>
          <cell r="AE352" t="str">
            <v xml:space="preserve"> </v>
          </cell>
          <cell r="AF352" t="str">
            <v>2012 - 2016</v>
          </cell>
          <cell r="AG352" t="str">
            <v>HL-L5210DW or HL-6210DW or HL-L6410DN</v>
          </cell>
        </row>
        <row r="353">
          <cell r="A353">
            <v>6180</v>
          </cell>
          <cell r="B353" t="str">
            <v xml:space="preserve">Drum Unit - DR3355 </v>
          </cell>
          <cell r="C353">
            <v>30000</v>
          </cell>
          <cell r="D353" t="str">
            <v>Toner Unit - TN3370</v>
          </cell>
          <cell r="E353">
            <v>12000</v>
          </cell>
          <cell r="F353" t="str">
            <v xml:space="preserve"> (TN-3370 no longer available to order)</v>
          </cell>
          <cell r="G353" t="str">
            <v xml:space="preserve"> </v>
          </cell>
          <cell r="H353" t="str">
            <v>Toner Unit - TN3350</v>
          </cell>
          <cell r="I353">
            <v>8000</v>
          </cell>
          <cell r="J353" t="str">
            <v xml:space="preserve"> </v>
          </cell>
          <cell r="K353" t="str">
            <v xml:space="preserve"> </v>
          </cell>
          <cell r="L353" t="str">
            <v xml:space="preserve"> </v>
          </cell>
          <cell r="M353" t="str">
            <v xml:space="preserve"> </v>
          </cell>
          <cell r="N353" t="str">
            <v xml:space="preserve"> </v>
          </cell>
          <cell r="O353" t="str">
            <v xml:space="preserve"> </v>
          </cell>
          <cell r="P353" t="str">
            <v xml:space="preserve"> </v>
          </cell>
          <cell r="Q353" t="str">
            <v xml:space="preserve"> </v>
          </cell>
          <cell r="R353" t="str">
            <v xml:space="preserve"> </v>
          </cell>
          <cell r="S353" t="str">
            <v xml:space="preserve"> </v>
          </cell>
          <cell r="T353" t="str">
            <v xml:space="preserve"> </v>
          </cell>
          <cell r="U353" t="str">
            <v xml:space="preserve"> </v>
          </cell>
          <cell r="V353" t="str">
            <v xml:space="preserve"> </v>
          </cell>
          <cell r="W353" t="str">
            <v xml:space="preserve"> </v>
          </cell>
          <cell r="X353" t="str">
            <v xml:space="preserve"> </v>
          </cell>
          <cell r="Y353" t="str">
            <v xml:space="preserve"> </v>
          </cell>
          <cell r="Z353" t="str">
            <v xml:space="preserve"> </v>
          </cell>
          <cell r="AA353" t="str">
            <v xml:space="preserve"> </v>
          </cell>
          <cell r="AB353" t="str">
            <v xml:space="preserve"> </v>
          </cell>
          <cell r="AC353" t="str">
            <v xml:space="preserve"> </v>
          </cell>
          <cell r="AD353" t="str">
            <v xml:space="preserve"> </v>
          </cell>
          <cell r="AE353" t="str">
            <v xml:space="preserve"> </v>
          </cell>
          <cell r="AF353" t="str">
            <v>2012 - 2016</v>
          </cell>
          <cell r="AG353" t="str">
            <v>HL-L5210DW or HL-6210DW or HL-L6410DN</v>
          </cell>
        </row>
        <row r="354">
          <cell r="A354">
            <v>1210</v>
          </cell>
          <cell r="B354" t="str">
            <v>Drum Unit - DR1000</v>
          </cell>
          <cell r="C354">
            <v>10000</v>
          </cell>
          <cell r="D354" t="str">
            <v>Toner Unit - TN1000</v>
          </cell>
          <cell r="E354">
            <v>1000</v>
          </cell>
          <cell r="F354" t="str">
            <v xml:space="preserve"> </v>
          </cell>
          <cell r="G354" t="str">
            <v xml:space="preserve"> </v>
          </cell>
          <cell r="H354" t="str">
            <v xml:space="preserve"> </v>
          </cell>
          <cell r="I354" t="str">
            <v xml:space="preserve"> </v>
          </cell>
          <cell r="J354" t="str">
            <v xml:space="preserve"> </v>
          </cell>
          <cell r="K354" t="str">
            <v xml:space="preserve"> </v>
          </cell>
          <cell r="L354" t="str">
            <v xml:space="preserve"> </v>
          </cell>
          <cell r="M354" t="str">
            <v xml:space="preserve"> </v>
          </cell>
          <cell r="N354" t="str">
            <v xml:space="preserve"> </v>
          </cell>
          <cell r="O354" t="str">
            <v xml:space="preserve"> </v>
          </cell>
          <cell r="P354" t="str">
            <v xml:space="preserve"> </v>
          </cell>
          <cell r="Q354" t="str">
            <v xml:space="preserve"> </v>
          </cell>
          <cell r="R354" t="str">
            <v xml:space="preserve"> </v>
          </cell>
          <cell r="S354" t="str">
            <v xml:space="preserve"> </v>
          </cell>
          <cell r="T354" t="str">
            <v xml:space="preserve"> </v>
          </cell>
          <cell r="U354" t="str">
            <v xml:space="preserve"> </v>
          </cell>
          <cell r="V354" t="str">
            <v xml:space="preserve"> </v>
          </cell>
          <cell r="W354" t="str">
            <v xml:space="preserve"> </v>
          </cell>
          <cell r="X354" t="str">
            <v xml:space="preserve"> </v>
          </cell>
          <cell r="Y354" t="str">
            <v xml:space="preserve"> </v>
          </cell>
          <cell r="Z354" t="str">
            <v xml:space="preserve"> </v>
          </cell>
          <cell r="AA354" t="str">
            <v xml:space="preserve"> </v>
          </cell>
          <cell r="AB354" t="str">
            <v xml:space="preserve"> </v>
          </cell>
          <cell r="AC354" t="str">
            <v xml:space="preserve"> </v>
          </cell>
          <cell r="AD354" t="str">
            <v xml:space="preserve"> </v>
          </cell>
          <cell r="AE354" t="str">
            <v xml:space="preserve"> </v>
          </cell>
          <cell r="AF354" t="str">
            <v>2015 -</v>
          </cell>
          <cell r="AG354" t="str">
            <v>This is a current model</v>
          </cell>
        </row>
        <row r="355">
          <cell r="A355" t="str">
            <v>L5200</v>
          </cell>
          <cell r="B355" t="str">
            <v xml:space="preserve">Drum Unit - DR-3405 </v>
          </cell>
          <cell r="C355" t="str">
            <v>50000 (3pgs/job)</v>
          </cell>
          <cell r="D355" t="str">
            <v xml:space="preserve">Toner unit - TN-3437 </v>
          </cell>
          <cell r="E355">
            <v>8000</v>
          </cell>
          <cell r="F355" t="str">
            <v>Toner unit - TN-3467 (High Yield)</v>
          </cell>
          <cell r="G355">
            <v>12000</v>
          </cell>
          <cell r="H355" t="str">
            <v xml:space="preserve"> </v>
          </cell>
          <cell r="I355" t="str">
            <v xml:space="preserve"> </v>
          </cell>
          <cell r="J355" t="str">
            <v xml:space="preserve"> </v>
          </cell>
          <cell r="K355" t="str">
            <v xml:space="preserve"> </v>
          </cell>
          <cell r="L355" t="str">
            <v xml:space="preserve"> </v>
          </cell>
          <cell r="M355" t="str">
            <v xml:space="preserve"> </v>
          </cell>
          <cell r="N355" t="str">
            <v xml:space="preserve"> </v>
          </cell>
          <cell r="O355" t="str">
            <v xml:space="preserve"> </v>
          </cell>
          <cell r="P355" t="str">
            <v xml:space="preserve"> </v>
          </cell>
          <cell r="Q355" t="str">
            <v xml:space="preserve"> </v>
          </cell>
          <cell r="R355" t="str">
            <v xml:space="preserve"> </v>
          </cell>
          <cell r="S355" t="str">
            <v xml:space="preserve"> </v>
          </cell>
          <cell r="T355" t="str">
            <v xml:space="preserve"> </v>
          </cell>
          <cell r="U355" t="str">
            <v xml:space="preserve"> </v>
          </cell>
          <cell r="V355" t="str">
            <v xml:space="preserve"> </v>
          </cell>
          <cell r="W355" t="str">
            <v xml:space="preserve"> </v>
          </cell>
          <cell r="X355" t="str">
            <v xml:space="preserve"> </v>
          </cell>
          <cell r="Y355" t="str">
            <v xml:space="preserve"> </v>
          </cell>
          <cell r="Z355" t="str">
            <v xml:space="preserve"> </v>
          </cell>
          <cell r="AA355" t="str">
            <v xml:space="preserve"> </v>
          </cell>
          <cell r="AB355" t="str">
            <v xml:space="preserve"> </v>
          </cell>
          <cell r="AC355" t="str">
            <v xml:space="preserve"> </v>
          </cell>
          <cell r="AD355" t="str">
            <v xml:space="preserve"> </v>
          </cell>
          <cell r="AE355" t="str">
            <v xml:space="preserve"> </v>
          </cell>
          <cell r="AF355" t="str">
            <v>2016 - 2024</v>
          </cell>
          <cell r="AG355" t="str">
            <v>HL-L5210DW or HL-6210DW or HL-L6410DN</v>
          </cell>
        </row>
        <row r="356">
          <cell r="A356" t="str">
            <v>L6400</v>
          </cell>
          <cell r="B356" t="str">
            <v xml:space="preserve">Drum Unit - DR-3405 </v>
          </cell>
          <cell r="C356" t="str">
            <v>50000 (3pgs/job)</v>
          </cell>
          <cell r="D356" t="str">
            <v xml:space="preserve">Toner unit - TN-3437 </v>
          </cell>
          <cell r="E356">
            <v>8000</v>
          </cell>
          <cell r="F356" t="str">
            <v>Toner unit - TN-3467 (High Yield)</v>
          </cell>
          <cell r="G356">
            <v>12000</v>
          </cell>
          <cell r="H356" t="str">
            <v>Toner unit TN-3487 (Super High yield)</v>
          </cell>
          <cell r="I356">
            <v>20000</v>
          </cell>
          <cell r="J356" t="str">
            <v xml:space="preserve"> </v>
          </cell>
          <cell r="K356" t="str">
            <v xml:space="preserve"> </v>
          </cell>
          <cell r="L356" t="str">
            <v xml:space="preserve"> </v>
          </cell>
          <cell r="M356" t="str">
            <v xml:space="preserve"> </v>
          </cell>
          <cell r="N356" t="str">
            <v xml:space="preserve"> </v>
          </cell>
          <cell r="O356" t="str">
            <v xml:space="preserve"> </v>
          </cell>
          <cell r="P356" t="str">
            <v xml:space="preserve"> </v>
          </cell>
          <cell r="Q356" t="str">
            <v xml:space="preserve"> </v>
          </cell>
          <cell r="R356" t="str">
            <v xml:space="preserve"> </v>
          </cell>
          <cell r="S356" t="str">
            <v xml:space="preserve"> </v>
          </cell>
          <cell r="T356" t="str">
            <v xml:space="preserve"> </v>
          </cell>
          <cell r="U356" t="str">
            <v xml:space="preserve"> </v>
          </cell>
          <cell r="V356" t="str">
            <v xml:space="preserve"> </v>
          </cell>
          <cell r="W356" t="str">
            <v xml:space="preserve"> </v>
          </cell>
          <cell r="X356" t="str">
            <v xml:space="preserve"> </v>
          </cell>
          <cell r="Y356" t="str">
            <v xml:space="preserve"> </v>
          </cell>
          <cell r="Z356" t="str">
            <v xml:space="preserve"> </v>
          </cell>
          <cell r="AA356" t="str">
            <v xml:space="preserve"> </v>
          </cell>
          <cell r="AB356" t="str">
            <v xml:space="preserve"> </v>
          </cell>
          <cell r="AC356" t="str">
            <v xml:space="preserve"> </v>
          </cell>
          <cell r="AD356" t="str">
            <v xml:space="preserve"> </v>
          </cell>
          <cell r="AE356" t="str">
            <v xml:space="preserve"> </v>
          </cell>
          <cell r="AF356" t="str">
            <v>2016 - 2023</v>
          </cell>
          <cell r="AG356" t="str">
            <v>HL-L6210DW or HL-L6410DN</v>
          </cell>
        </row>
        <row r="357">
          <cell r="A357" t="str">
            <v>L6210</v>
          </cell>
          <cell r="B357" t="str">
            <v>Drum unit - DR-3607</v>
          </cell>
          <cell r="C357" t="str">
            <v>75000 (3pgs/job)</v>
          </cell>
          <cell r="D357" t="str">
            <v>Toner unit - TN-3607</v>
          </cell>
          <cell r="E357">
            <v>3000</v>
          </cell>
          <cell r="F357" t="str">
            <v>Toner unit - TN-3607XXL (High Yield)</v>
          </cell>
          <cell r="G357">
            <v>11000</v>
          </cell>
          <cell r="H357" t="str">
            <v xml:space="preserve"> </v>
          </cell>
          <cell r="I357" t="str">
            <v xml:space="preserve"> </v>
          </cell>
          <cell r="J357" t="str">
            <v xml:space="preserve"> </v>
          </cell>
          <cell r="K357" t="str">
            <v xml:space="preserve"> </v>
          </cell>
          <cell r="L357" t="str">
            <v xml:space="preserve"> </v>
          </cell>
          <cell r="M357" t="str">
            <v xml:space="preserve"> </v>
          </cell>
          <cell r="N357" t="str">
            <v xml:space="preserve"> </v>
          </cell>
          <cell r="O357" t="str">
            <v xml:space="preserve"> </v>
          </cell>
          <cell r="P357" t="str">
            <v xml:space="preserve"> </v>
          </cell>
          <cell r="Q357" t="str">
            <v xml:space="preserve"> </v>
          </cell>
          <cell r="R357" t="str">
            <v xml:space="preserve"> </v>
          </cell>
          <cell r="S357" t="str">
            <v xml:space="preserve"> </v>
          </cell>
          <cell r="T357" t="str">
            <v xml:space="preserve"> </v>
          </cell>
          <cell r="U357" t="str">
            <v xml:space="preserve"> </v>
          </cell>
          <cell r="V357" t="str">
            <v xml:space="preserve"> </v>
          </cell>
          <cell r="W357" t="str">
            <v xml:space="preserve"> </v>
          </cell>
          <cell r="X357" t="str">
            <v xml:space="preserve"> </v>
          </cell>
          <cell r="Y357" t="str">
            <v xml:space="preserve"> </v>
          </cell>
          <cell r="Z357" t="str">
            <v xml:space="preserve"> </v>
          </cell>
          <cell r="AA357" t="str">
            <v xml:space="preserve"> </v>
          </cell>
          <cell r="AB357" t="str">
            <v xml:space="preserve"> </v>
          </cell>
          <cell r="AC357" t="str">
            <v xml:space="preserve"> </v>
          </cell>
          <cell r="AD357" t="str">
            <v xml:space="preserve"> </v>
          </cell>
          <cell r="AE357" t="str">
            <v xml:space="preserve"> </v>
          </cell>
          <cell r="AF357" t="str">
            <v xml:space="preserve">2023 - </v>
          </cell>
          <cell r="AG357" t="str">
            <v>This is a current model</v>
          </cell>
        </row>
        <row r="358">
          <cell r="A358" t="str">
            <v>L6410</v>
          </cell>
          <cell r="B358" t="str">
            <v>Drum nit - DR-3607</v>
          </cell>
          <cell r="C358" t="str">
            <v>75000 (3pgs/job)</v>
          </cell>
          <cell r="D358" t="str">
            <v>Toner unit - TN-3607</v>
          </cell>
          <cell r="E358">
            <v>3000</v>
          </cell>
          <cell r="F358" t="str">
            <v>Toner unit - TN-3607XXL (High Yield)</v>
          </cell>
          <cell r="G358">
            <v>11000</v>
          </cell>
          <cell r="H358" t="str">
            <v>Toner unit - TN3617XL (Super High Yield)</v>
          </cell>
          <cell r="I358">
            <v>25000</v>
          </cell>
          <cell r="J358" t="str">
            <v xml:space="preserve"> </v>
          </cell>
          <cell r="K358" t="str">
            <v xml:space="preserve"> </v>
          </cell>
          <cell r="L358" t="str">
            <v xml:space="preserve"> </v>
          </cell>
          <cell r="M358" t="str">
            <v xml:space="preserve"> </v>
          </cell>
          <cell r="N358" t="str">
            <v xml:space="preserve"> </v>
          </cell>
          <cell r="O358" t="str">
            <v xml:space="preserve"> </v>
          </cell>
          <cell r="P358" t="str">
            <v xml:space="preserve"> </v>
          </cell>
          <cell r="Q358" t="str">
            <v xml:space="preserve"> </v>
          </cell>
          <cell r="R358" t="str">
            <v xml:space="preserve"> </v>
          </cell>
          <cell r="S358" t="str">
            <v xml:space="preserve"> </v>
          </cell>
          <cell r="T358" t="str">
            <v xml:space="preserve"> </v>
          </cell>
          <cell r="U358" t="str">
            <v xml:space="preserve"> </v>
          </cell>
          <cell r="V358" t="str">
            <v xml:space="preserve"> </v>
          </cell>
          <cell r="W358" t="str">
            <v xml:space="preserve"> </v>
          </cell>
          <cell r="X358" t="str">
            <v xml:space="preserve"> </v>
          </cell>
          <cell r="Y358" t="str">
            <v xml:space="preserve"> </v>
          </cell>
          <cell r="Z358" t="str">
            <v xml:space="preserve"> </v>
          </cell>
          <cell r="AA358" t="str">
            <v xml:space="preserve"> </v>
          </cell>
          <cell r="AB358" t="str">
            <v xml:space="preserve"> </v>
          </cell>
          <cell r="AC358" t="str">
            <v xml:space="preserve"> </v>
          </cell>
          <cell r="AD358" t="str">
            <v xml:space="preserve"> </v>
          </cell>
          <cell r="AE358" t="str">
            <v xml:space="preserve"> </v>
          </cell>
          <cell r="AF358" t="str">
            <v xml:space="preserve">2023 - </v>
          </cell>
          <cell r="AG358" t="str">
            <v>This is a current model</v>
          </cell>
        </row>
        <row r="359">
          <cell r="B359" t="str">
            <v>Colour Lasers</v>
          </cell>
          <cell r="T359" t="str">
            <v xml:space="preserve"> </v>
          </cell>
          <cell r="U359" t="str">
            <v xml:space="preserve"> </v>
          </cell>
          <cell r="V359" t="str">
            <v xml:space="preserve"> </v>
          </cell>
          <cell r="W359" t="str">
            <v xml:space="preserve"> </v>
          </cell>
          <cell r="X359" t="str">
            <v xml:space="preserve"> </v>
          </cell>
          <cell r="Y359" t="str">
            <v xml:space="preserve"> </v>
          </cell>
          <cell r="Z359" t="str">
            <v xml:space="preserve"> </v>
          </cell>
          <cell r="AA359" t="str">
            <v xml:space="preserve"> </v>
          </cell>
        </row>
        <row r="360">
          <cell r="A360" t="str">
            <v>L3280</v>
          </cell>
          <cell r="B360" t="str">
            <v>Drum SET DR-279CL (4 units)</v>
          </cell>
          <cell r="C360" t="str">
            <v>20000pgs (3Pages;/job)</v>
          </cell>
          <cell r="D360" t="str">
            <v>TN-279BK, Black toner</v>
          </cell>
          <cell r="E360" t="str">
            <v>1 500 Pages</v>
          </cell>
          <cell r="F360" t="str">
            <v>TN-279C, Cyan toner</v>
          </cell>
          <cell r="G360" t="str">
            <v>1 200 Pages</v>
          </cell>
          <cell r="H360" t="str">
            <v>TN-279M, Magenta toner</v>
          </cell>
          <cell r="I360" t="str">
            <v>1 200 Pages</v>
          </cell>
          <cell r="J360" t="str">
            <v>TN-279Y, Yellow toner</v>
          </cell>
          <cell r="K360" t="str">
            <v>1 200 Pages</v>
          </cell>
          <cell r="L360" t="str">
            <v xml:space="preserve">TN-279XLBK, Black toner </v>
          </cell>
          <cell r="M360" t="str">
            <v>3 000 Pages</v>
          </cell>
          <cell r="N360" t="str">
            <v xml:space="preserve">TN-279XLC, Cyan toner </v>
          </cell>
          <cell r="O360" t="str">
            <v>2 300 Pages</v>
          </cell>
          <cell r="P360" t="str">
            <v>TN-279XLM, Magenta toner</v>
          </cell>
          <cell r="Q360" t="str">
            <v>2 300 Pages</v>
          </cell>
          <cell r="R360" t="str">
            <v>TN-279XLY, Yellow toner</v>
          </cell>
          <cell r="S360" t="str">
            <v>2 300 Pages</v>
          </cell>
          <cell r="T360" t="str">
            <v xml:space="preserve"> </v>
          </cell>
          <cell r="U360" t="str">
            <v xml:space="preserve"> </v>
          </cell>
          <cell r="V360" t="str">
            <v xml:space="preserve"> </v>
          </cell>
          <cell r="W360" t="str">
            <v xml:space="preserve"> </v>
          </cell>
          <cell r="X360" t="str">
            <v xml:space="preserve"> </v>
          </cell>
          <cell r="Y360" t="str">
            <v xml:space="preserve"> </v>
          </cell>
          <cell r="Z360" t="str">
            <v xml:space="preserve"> </v>
          </cell>
          <cell r="AA360" t="str">
            <v xml:space="preserve"> </v>
          </cell>
          <cell r="AB360" t="str">
            <v>BU-229CL, Belt unit</v>
          </cell>
          <cell r="AC360" t="str">
            <v>50 000 Pages</v>
          </cell>
          <cell r="AD360" t="str">
            <v>WT-229CL, Waste toner</v>
          </cell>
          <cell r="AE360" t="str">
            <v>50 000 Pages</v>
          </cell>
          <cell r="AF360">
            <v>2024</v>
          </cell>
          <cell r="AG360" t="str">
            <v>This is a current model</v>
          </cell>
        </row>
        <row r="361">
          <cell r="A361" t="str">
            <v>L9430</v>
          </cell>
          <cell r="B361" t="str">
            <v>Drum Unit - DR-851CL</v>
          </cell>
          <cell r="C361" t="str">
            <v>100000 (3pgs/job)</v>
          </cell>
          <cell r="D361" t="str">
            <v>TN-871XXLBK, Black</v>
          </cell>
          <cell r="E361">
            <v>15000</v>
          </cell>
          <cell r="F361" t="str">
            <v>TN-871XXL C, M, Y colour toner</v>
          </cell>
          <cell r="G361">
            <v>12000</v>
          </cell>
          <cell r="H361" t="str">
            <v xml:space="preserve"> </v>
          </cell>
          <cell r="I361" t="str">
            <v xml:space="preserve"> </v>
          </cell>
          <cell r="J361" t="str">
            <v xml:space="preserve"> </v>
          </cell>
          <cell r="K361" t="str">
            <v xml:space="preserve"> </v>
          </cell>
          <cell r="L361" t="str">
            <v>Belt Unit - BU800CL</v>
          </cell>
          <cell r="M361" t="str">
            <v>150000 (2pgs/job)</v>
          </cell>
          <cell r="N361" t="str">
            <v>Waste Toner  - WT800CL</v>
          </cell>
          <cell r="O361">
            <v>100000</v>
          </cell>
          <cell r="P361" t="str">
            <v xml:space="preserve"> </v>
          </cell>
          <cell r="Q361" t="str">
            <v xml:space="preserve"> </v>
          </cell>
          <cell r="R361" t="str">
            <v xml:space="preserve"> </v>
          </cell>
          <cell r="S361" t="str">
            <v xml:space="preserve"> </v>
          </cell>
          <cell r="T361" t="str">
            <v xml:space="preserve"> </v>
          </cell>
          <cell r="U361" t="str">
            <v xml:space="preserve"> </v>
          </cell>
          <cell r="V361" t="str">
            <v xml:space="preserve"> </v>
          </cell>
          <cell r="W361" t="str">
            <v xml:space="preserve"> </v>
          </cell>
          <cell r="X361" t="str">
            <v xml:space="preserve"> </v>
          </cell>
          <cell r="Y361" t="str">
            <v xml:space="preserve"> </v>
          </cell>
          <cell r="Z361" t="str">
            <v xml:space="preserve"> </v>
          </cell>
          <cell r="AA361" t="str">
            <v xml:space="preserve"> </v>
          </cell>
          <cell r="AB361" t="str">
            <v xml:space="preserve"> </v>
          </cell>
          <cell r="AC361" t="str">
            <v xml:space="preserve"> </v>
          </cell>
          <cell r="AD361" t="str">
            <v xml:space="preserve"> </v>
          </cell>
          <cell r="AE361" t="str">
            <v xml:space="preserve"> </v>
          </cell>
          <cell r="AF361">
            <v>2023</v>
          </cell>
          <cell r="AG361" t="str">
            <v>This is a current model</v>
          </cell>
        </row>
        <row r="362">
          <cell r="A362" t="str">
            <v>L3210</v>
          </cell>
          <cell r="B362" t="str">
            <v>Set of four drums  - DR-273CL</v>
          </cell>
          <cell r="C362">
            <v>18000</v>
          </cell>
          <cell r="D362" t="str">
            <v>Black drum ONLY DR-273CL-BK</v>
          </cell>
          <cell r="E362">
            <v>18000</v>
          </cell>
          <cell r="F362" t="str">
            <v>SINGLE Colour Drum DR-273CL-CYM</v>
          </cell>
          <cell r="G362">
            <v>18000</v>
          </cell>
          <cell r="H362" t="str">
            <v>Black Toner TN-277BK</v>
          </cell>
          <cell r="I362">
            <v>3000</v>
          </cell>
          <cell r="J362" t="str">
            <v>Color TN-277C or TN-277Y or TN-277M</v>
          </cell>
          <cell r="K362" t="str">
            <v>2300 Each</v>
          </cell>
          <cell r="L362" t="str">
            <v>Belt Unit - BU223CL</v>
          </cell>
          <cell r="M362">
            <v>50000</v>
          </cell>
          <cell r="N362" t="str">
            <v>Waste Toner  - WT223CL</v>
          </cell>
          <cell r="O362">
            <v>50000</v>
          </cell>
          <cell r="P362" t="str">
            <v xml:space="preserve"> </v>
          </cell>
          <cell r="Q362" t="str">
            <v xml:space="preserve"> </v>
          </cell>
          <cell r="R362" t="str">
            <v xml:space="preserve"> </v>
          </cell>
          <cell r="S362" t="str">
            <v xml:space="preserve"> </v>
          </cell>
          <cell r="T362" t="str">
            <v xml:space="preserve"> </v>
          </cell>
          <cell r="U362" t="str">
            <v xml:space="preserve"> </v>
          </cell>
          <cell r="V362" t="str">
            <v xml:space="preserve"> </v>
          </cell>
          <cell r="W362" t="str">
            <v xml:space="preserve"> </v>
          </cell>
          <cell r="X362" t="str">
            <v xml:space="preserve"> </v>
          </cell>
          <cell r="Y362" t="str">
            <v xml:space="preserve"> </v>
          </cell>
          <cell r="Z362" t="str">
            <v xml:space="preserve"> </v>
          </cell>
          <cell r="AA362" t="str">
            <v xml:space="preserve"> </v>
          </cell>
          <cell r="AB362" t="str">
            <v xml:space="preserve"> </v>
          </cell>
          <cell r="AC362" t="str">
            <v xml:space="preserve"> </v>
          </cell>
          <cell r="AD362" t="str">
            <v xml:space="preserve"> </v>
          </cell>
          <cell r="AE362" t="str">
            <v xml:space="preserve"> </v>
          </cell>
          <cell r="AF362" t="str">
            <v>2018 - 2023</v>
          </cell>
          <cell r="AG362" t="str">
            <v>HL-L3280CDW</v>
          </cell>
        </row>
        <row r="363">
          <cell r="A363" t="str">
            <v>L8360</v>
          </cell>
          <cell r="B363" t="str">
            <v xml:space="preserve">Drum Unit - DR-461CL </v>
          </cell>
          <cell r="C363">
            <v>50000</v>
          </cell>
          <cell r="D363" t="str">
            <v>TN-466 BK, C, M, Y (Super High Yield)</v>
          </cell>
          <cell r="E363">
            <v>6500</v>
          </cell>
          <cell r="F363" t="str">
            <v>TN-469 BK, C, M, Y (Ultra High Yield)</v>
          </cell>
          <cell r="G363">
            <v>9000</v>
          </cell>
          <cell r="H363" t="str">
            <v xml:space="preserve"> </v>
          </cell>
          <cell r="I363" t="str">
            <v xml:space="preserve"> </v>
          </cell>
          <cell r="J363" t="str">
            <v xml:space="preserve"> </v>
          </cell>
          <cell r="K363" t="str">
            <v xml:space="preserve"> </v>
          </cell>
          <cell r="L363" t="str">
            <v>Belt Unit - BU330CL</v>
          </cell>
          <cell r="M363" t="str">
            <v>50000 (5pages/job)</v>
          </cell>
          <cell r="N363" t="str">
            <v>Waste Toner  - WT320CL</v>
          </cell>
          <cell r="O363">
            <v>50000</v>
          </cell>
          <cell r="P363" t="str">
            <v xml:space="preserve"> </v>
          </cell>
          <cell r="Q363" t="str">
            <v xml:space="preserve"> </v>
          </cell>
          <cell r="R363" t="str">
            <v xml:space="preserve"> </v>
          </cell>
          <cell r="S363" t="str">
            <v xml:space="preserve"> </v>
          </cell>
          <cell r="T363" t="str">
            <v xml:space="preserve"> </v>
          </cell>
          <cell r="U363" t="str">
            <v xml:space="preserve"> </v>
          </cell>
          <cell r="V363" t="str">
            <v xml:space="preserve"> </v>
          </cell>
          <cell r="W363" t="str">
            <v xml:space="preserve"> </v>
          </cell>
          <cell r="X363" t="str">
            <v xml:space="preserve"> </v>
          </cell>
          <cell r="Y363" t="str">
            <v xml:space="preserve"> </v>
          </cell>
          <cell r="Z363" t="str">
            <v xml:space="preserve"> </v>
          </cell>
          <cell r="AA363" t="str">
            <v xml:space="preserve"> </v>
          </cell>
          <cell r="AB363" t="str">
            <v xml:space="preserve"> </v>
          </cell>
          <cell r="AC363" t="str">
            <v xml:space="preserve"> </v>
          </cell>
          <cell r="AD363" t="str">
            <v xml:space="preserve"> </v>
          </cell>
          <cell r="AE363" t="str">
            <v xml:space="preserve"> </v>
          </cell>
          <cell r="AF363" t="str">
            <v xml:space="preserve">2017 - </v>
          </cell>
          <cell r="AG363" t="str">
            <v>This is a current model</v>
          </cell>
        </row>
        <row r="364">
          <cell r="A364" t="str">
            <v>L8350</v>
          </cell>
          <cell r="B364" t="str">
            <v xml:space="preserve">Drum Unit - DR-361CL </v>
          </cell>
          <cell r="C364">
            <v>25000</v>
          </cell>
          <cell r="D364" t="str">
            <v>TN-369 BK, C, M, Y (Super High Yield)</v>
          </cell>
          <cell r="E364">
            <v>6000</v>
          </cell>
          <cell r="F364" t="str">
            <v xml:space="preserve"> </v>
          </cell>
          <cell r="G364" t="str">
            <v xml:space="preserve"> </v>
          </cell>
          <cell r="H364" t="str">
            <v xml:space="preserve"> </v>
          </cell>
          <cell r="I364" t="str">
            <v xml:space="preserve"> </v>
          </cell>
          <cell r="J364" t="str">
            <v xml:space="preserve"> </v>
          </cell>
          <cell r="K364" t="str">
            <v xml:space="preserve"> </v>
          </cell>
          <cell r="L364" t="str">
            <v>Belt Unit - BU320CL</v>
          </cell>
          <cell r="M364">
            <v>50000</v>
          </cell>
          <cell r="N364" t="str">
            <v>Waste Toner  - WT320CL</v>
          </cell>
          <cell r="O364">
            <v>50000</v>
          </cell>
          <cell r="P364" t="str">
            <v xml:space="preserve"> </v>
          </cell>
          <cell r="Q364" t="str">
            <v xml:space="preserve"> </v>
          </cell>
          <cell r="R364" t="str">
            <v xml:space="preserve"> </v>
          </cell>
          <cell r="S364" t="str">
            <v xml:space="preserve"> </v>
          </cell>
          <cell r="T364" t="str">
            <v xml:space="preserve"> </v>
          </cell>
          <cell r="U364" t="str">
            <v xml:space="preserve"> </v>
          </cell>
          <cell r="V364" t="str">
            <v xml:space="preserve"> </v>
          </cell>
          <cell r="W364" t="str">
            <v xml:space="preserve"> </v>
          </cell>
          <cell r="X364" t="str">
            <v xml:space="preserve"> </v>
          </cell>
          <cell r="Y364" t="str">
            <v xml:space="preserve"> </v>
          </cell>
          <cell r="Z364" t="str">
            <v xml:space="preserve"> </v>
          </cell>
          <cell r="AA364" t="str">
            <v xml:space="preserve"> </v>
          </cell>
          <cell r="AB364" t="str">
            <v xml:space="preserve"> </v>
          </cell>
          <cell r="AC364" t="str">
            <v xml:space="preserve"> </v>
          </cell>
          <cell r="AD364" t="str">
            <v xml:space="preserve"> </v>
          </cell>
          <cell r="AE364" t="str">
            <v xml:space="preserve"> </v>
          </cell>
          <cell r="AF364" t="str">
            <v>2014 - 2017</v>
          </cell>
          <cell r="AG364" t="str">
            <v>HL-L8360CDW</v>
          </cell>
        </row>
        <row r="365">
          <cell r="A365">
            <v>4570</v>
          </cell>
          <cell r="B365" t="str">
            <v xml:space="preserve">Drum Unit - DR340CL </v>
          </cell>
          <cell r="C365">
            <v>25000</v>
          </cell>
          <cell r="D365" t="str">
            <v>TN-340 BK/C/M/Y (First toners)</v>
          </cell>
          <cell r="E365" t="str">
            <v>2500 Bk /1500 CL</v>
          </cell>
          <cell r="F365" t="str">
            <v xml:space="preserve">We only supply </v>
          </cell>
          <cell r="G365" t="str">
            <v xml:space="preserve"> </v>
          </cell>
          <cell r="H365" t="str">
            <v>TN-348 BK/C/M/Y (Super H Y)</v>
          </cell>
          <cell r="I365">
            <v>6000</v>
          </cell>
          <cell r="J365" t="str">
            <v xml:space="preserve"> </v>
          </cell>
          <cell r="K365" t="str">
            <v xml:space="preserve"> </v>
          </cell>
          <cell r="L365" t="str">
            <v>Belt Unit - BU300CL</v>
          </cell>
          <cell r="M365">
            <v>50000</v>
          </cell>
          <cell r="N365" t="str">
            <v>Waste Toner  - WT300CL</v>
          </cell>
          <cell r="O365">
            <v>50000</v>
          </cell>
          <cell r="P365" t="str">
            <v xml:space="preserve"> </v>
          </cell>
          <cell r="Q365" t="str">
            <v xml:space="preserve"> </v>
          </cell>
          <cell r="R365" t="str">
            <v xml:space="preserve"> </v>
          </cell>
          <cell r="S365" t="str">
            <v xml:space="preserve"> </v>
          </cell>
          <cell r="T365" t="str">
            <v xml:space="preserve"> </v>
          </cell>
          <cell r="U365" t="str">
            <v xml:space="preserve"> </v>
          </cell>
          <cell r="V365" t="str">
            <v xml:space="preserve"> </v>
          </cell>
          <cell r="W365" t="str">
            <v xml:space="preserve"> </v>
          </cell>
          <cell r="X365" t="str">
            <v xml:space="preserve"> </v>
          </cell>
          <cell r="Y365" t="str">
            <v xml:space="preserve"> </v>
          </cell>
          <cell r="Z365" t="str">
            <v xml:space="preserve"> </v>
          </cell>
          <cell r="AA365" t="str">
            <v xml:space="preserve"> </v>
          </cell>
          <cell r="AB365" t="str">
            <v xml:space="preserve"> </v>
          </cell>
          <cell r="AC365" t="str">
            <v xml:space="preserve"> </v>
          </cell>
          <cell r="AD365" t="str">
            <v xml:space="preserve"> </v>
          </cell>
          <cell r="AE365" t="str">
            <v xml:space="preserve"> </v>
          </cell>
          <cell r="AF365" t="str">
            <v>2011 - 2014</v>
          </cell>
          <cell r="AG365" t="str">
            <v>HL-L8360CDW</v>
          </cell>
        </row>
        <row r="366">
          <cell r="A366">
            <v>4150</v>
          </cell>
          <cell r="B366" t="str">
            <v xml:space="preserve">Drum Unit - DR340CL </v>
          </cell>
          <cell r="C366">
            <v>25000</v>
          </cell>
          <cell r="D366" t="str">
            <v>TN-340 BK/C/M/Y (First toners)</v>
          </cell>
          <cell r="E366" t="str">
            <v>2500 Bk /1500 CL</v>
          </cell>
          <cell r="F366" t="str">
            <v xml:space="preserve">We only supply </v>
          </cell>
          <cell r="G366" t="str">
            <v xml:space="preserve"> </v>
          </cell>
          <cell r="H366" t="str">
            <v>TN-348 BK/C/M/Y (Super H Y)</v>
          </cell>
          <cell r="I366">
            <v>6000</v>
          </cell>
          <cell r="J366" t="str">
            <v xml:space="preserve"> </v>
          </cell>
          <cell r="K366" t="str">
            <v xml:space="preserve"> </v>
          </cell>
          <cell r="L366" t="str">
            <v>Belt Unit - BU300CL</v>
          </cell>
          <cell r="M366">
            <v>50000</v>
          </cell>
          <cell r="N366" t="str">
            <v>Waste Toner  - WT300CL</v>
          </cell>
          <cell r="O366">
            <v>50000</v>
          </cell>
          <cell r="P366" t="str">
            <v xml:space="preserve"> </v>
          </cell>
          <cell r="Q366" t="str">
            <v xml:space="preserve"> </v>
          </cell>
          <cell r="R366" t="str">
            <v xml:space="preserve"> </v>
          </cell>
          <cell r="S366" t="str">
            <v xml:space="preserve"> </v>
          </cell>
          <cell r="T366" t="str">
            <v xml:space="preserve"> </v>
          </cell>
          <cell r="U366" t="str">
            <v xml:space="preserve"> </v>
          </cell>
          <cell r="V366" t="str">
            <v xml:space="preserve"> </v>
          </cell>
          <cell r="W366" t="str">
            <v xml:space="preserve"> </v>
          </cell>
          <cell r="X366" t="str">
            <v xml:space="preserve"> </v>
          </cell>
          <cell r="Y366" t="str">
            <v xml:space="preserve"> </v>
          </cell>
          <cell r="Z366" t="str">
            <v xml:space="preserve"> </v>
          </cell>
          <cell r="AA366" t="str">
            <v xml:space="preserve"> </v>
          </cell>
          <cell r="AB366" t="str">
            <v xml:space="preserve"> </v>
          </cell>
          <cell r="AC366" t="str">
            <v xml:space="preserve"> </v>
          </cell>
          <cell r="AD366" t="str">
            <v xml:space="preserve"> </v>
          </cell>
          <cell r="AE366" t="str">
            <v xml:space="preserve"> </v>
          </cell>
          <cell r="AF366" t="str">
            <v>2011 - 2014</v>
          </cell>
          <cell r="AG366" t="str">
            <v>HL-L8360CDW</v>
          </cell>
        </row>
        <row r="367">
          <cell r="A367">
            <v>3040</v>
          </cell>
          <cell r="B367" t="str">
            <v>Drum Unit - DR240CL / BK</v>
          </cell>
          <cell r="C367">
            <v>15000</v>
          </cell>
          <cell r="D367" t="str">
            <v>Black toner unit - TN240BK</v>
          </cell>
          <cell r="E367">
            <v>2200</v>
          </cell>
          <cell r="F367" t="str">
            <v>Yellow - TN240Y</v>
          </cell>
          <cell r="G367">
            <v>1400</v>
          </cell>
          <cell r="H367" t="str">
            <v>Magenta- TN240M</v>
          </cell>
          <cell r="I367">
            <v>1400</v>
          </cell>
          <cell r="J367" t="str">
            <v>Cyan - TN240C</v>
          </cell>
          <cell r="K367">
            <v>1400</v>
          </cell>
          <cell r="L367" t="str">
            <v>Belt Unit - BU200CL</v>
          </cell>
          <cell r="M367">
            <v>50000</v>
          </cell>
          <cell r="N367" t="str">
            <v>Waste Toner  - WT200CL</v>
          </cell>
          <cell r="O367">
            <v>50000</v>
          </cell>
          <cell r="P367" t="str">
            <v xml:space="preserve"> </v>
          </cell>
          <cell r="Q367" t="str">
            <v xml:space="preserve"> </v>
          </cell>
          <cell r="R367" t="str">
            <v xml:space="preserve"> </v>
          </cell>
          <cell r="S367" t="str">
            <v xml:space="preserve"> </v>
          </cell>
          <cell r="T367" t="str">
            <v xml:space="preserve"> </v>
          </cell>
          <cell r="U367" t="str">
            <v xml:space="preserve"> </v>
          </cell>
          <cell r="V367" t="str">
            <v xml:space="preserve"> </v>
          </cell>
          <cell r="W367" t="str">
            <v xml:space="preserve"> </v>
          </cell>
          <cell r="X367" t="str">
            <v xml:space="preserve"> </v>
          </cell>
          <cell r="Y367" t="str">
            <v xml:space="preserve"> </v>
          </cell>
          <cell r="Z367" t="str">
            <v xml:space="preserve"> </v>
          </cell>
          <cell r="AA367" t="str">
            <v xml:space="preserve"> </v>
          </cell>
          <cell r="AB367" t="str">
            <v xml:space="preserve"> </v>
          </cell>
          <cell r="AC367" t="str">
            <v xml:space="preserve"> </v>
          </cell>
          <cell r="AD367" t="str">
            <v xml:space="preserve"> </v>
          </cell>
          <cell r="AE367" t="str">
            <v xml:space="preserve"> </v>
          </cell>
          <cell r="AF367" t="str">
            <v>2009 - 2013</v>
          </cell>
          <cell r="AG367" t="str">
            <v>HL-L3280CDW</v>
          </cell>
        </row>
        <row r="368">
          <cell r="A368">
            <v>3150</v>
          </cell>
          <cell r="B368" t="str">
            <v>Drum Unit - DR261CL / BK</v>
          </cell>
          <cell r="C368">
            <v>15000</v>
          </cell>
          <cell r="D368" t="str">
            <v>Black toner unit - TN261BK</v>
          </cell>
          <cell r="E368">
            <v>2500</v>
          </cell>
          <cell r="F368" t="str">
            <v>Yellow - TN265Y</v>
          </cell>
          <cell r="G368">
            <v>2200</v>
          </cell>
          <cell r="H368" t="str">
            <v>Magenta- TN265M</v>
          </cell>
          <cell r="I368">
            <v>2200</v>
          </cell>
          <cell r="J368" t="str">
            <v>Cyan - TN265C</v>
          </cell>
          <cell r="K368">
            <v>2200</v>
          </cell>
          <cell r="L368" t="str">
            <v>Belt Unit - BU220CL</v>
          </cell>
          <cell r="M368">
            <v>50000</v>
          </cell>
          <cell r="N368" t="str">
            <v>Waste Toner  - WT220CL</v>
          </cell>
          <cell r="O368">
            <v>50000</v>
          </cell>
          <cell r="P368" t="str">
            <v xml:space="preserve"> </v>
          </cell>
          <cell r="Q368" t="str">
            <v xml:space="preserve"> </v>
          </cell>
          <cell r="R368" t="str">
            <v xml:space="preserve"> </v>
          </cell>
          <cell r="S368" t="str">
            <v xml:space="preserve"> </v>
          </cell>
          <cell r="T368" t="str">
            <v xml:space="preserve"> </v>
          </cell>
          <cell r="U368" t="str">
            <v xml:space="preserve"> </v>
          </cell>
          <cell r="V368" t="str">
            <v xml:space="preserve"> </v>
          </cell>
          <cell r="W368" t="str">
            <v xml:space="preserve"> </v>
          </cell>
          <cell r="X368" t="str">
            <v xml:space="preserve"> </v>
          </cell>
          <cell r="Y368" t="str">
            <v xml:space="preserve"> </v>
          </cell>
          <cell r="Z368" t="str">
            <v xml:space="preserve"> </v>
          </cell>
          <cell r="AA368" t="str">
            <v xml:space="preserve"> </v>
          </cell>
          <cell r="AB368" t="str">
            <v xml:space="preserve"> </v>
          </cell>
          <cell r="AC368" t="str">
            <v xml:space="preserve"> </v>
          </cell>
          <cell r="AD368" t="str">
            <v xml:space="preserve"> </v>
          </cell>
          <cell r="AE368" t="str">
            <v xml:space="preserve"> </v>
          </cell>
          <cell r="AF368" t="str">
            <v>2013 - 2018</v>
          </cell>
          <cell r="AG368" t="str">
            <v>HL-L3280CDW</v>
          </cell>
        </row>
        <row r="369">
          <cell r="A369">
            <v>3170</v>
          </cell>
          <cell r="B369" t="str">
            <v>Drum Unit - DR261CL / BK</v>
          </cell>
          <cell r="C369">
            <v>15000</v>
          </cell>
          <cell r="D369" t="str">
            <v>Black toner unit - TN261BK</v>
          </cell>
          <cell r="E369">
            <v>2500</v>
          </cell>
          <cell r="F369" t="str">
            <v>Yellow - TN265Y</v>
          </cell>
          <cell r="G369">
            <v>2200</v>
          </cell>
          <cell r="H369" t="str">
            <v>Magenta- TN265M</v>
          </cell>
          <cell r="I369">
            <v>2200</v>
          </cell>
          <cell r="J369" t="str">
            <v>Cyan - TN265C</v>
          </cell>
          <cell r="K369">
            <v>2200</v>
          </cell>
          <cell r="L369" t="str">
            <v>Belt Unit - BU220CL</v>
          </cell>
          <cell r="M369">
            <v>50000</v>
          </cell>
          <cell r="N369" t="str">
            <v>Waste Toner  - WT220CL</v>
          </cell>
          <cell r="O369">
            <v>50000</v>
          </cell>
          <cell r="P369" t="str">
            <v xml:space="preserve"> </v>
          </cell>
          <cell r="Q369" t="str">
            <v xml:space="preserve"> </v>
          </cell>
          <cell r="R369" t="str">
            <v xml:space="preserve"> </v>
          </cell>
          <cell r="S369" t="str">
            <v xml:space="preserve"> </v>
          </cell>
          <cell r="T369" t="str">
            <v xml:space="preserve"> </v>
          </cell>
          <cell r="U369" t="str">
            <v xml:space="preserve"> </v>
          </cell>
          <cell r="V369" t="str">
            <v xml:space="preserve"> </v>
          </cell>
          <cell r="W369" t="str">
            <v xml:space="preserve"> </v>
          </cell>
          <cell r="X369" t="str">
            <v xml:space="preserve"> </v>
          </cell>
          <cell r="Y369" t="str">
            <v xml:space="preserve"> </v>
          </cell>
          <cell r="Z369" t="str">
            <v xml:space="preserve"> </v>
          </cell>
          <cell r="AA369" t="str">
            <v xml:space="preserve"> </v>
          </cell>
          <cell r="AB369" t="str">
            <v xml:space="preserve"> </v>
          </cell>
          <cell r="AC369" t="str">
            <v xml:space="preserve"> </v>
          </cell>
          <cell r="AD369" t="str">
            <v xml:space="preserve"> </v>
          </cell>
          <cell r="AE369" t="str">
            <v xml:space="preserve"> </v>
          </cell>
          <cell r="AF369" t="str">
            <v>2013 - 2018</v>
          </cell>
          <cell r="AG369" t="str">
            <v>HL-L3280CDW</v>
          </cell>
        </row>
        <row r="370">
          <cell r="A370">
            <v>4070</v>
          </cell>
          <cell r="B370" t="str">
            <v xml:space="preserve">Drum Unit - DR150CL </v>
          </cell>
          <cell r="C370">
            <v>17000</v>
          </cell>
          <cell r="D370" t="str">
            <v>Black toner unit - TN155BK</v>
          </cell>
          <cell r="E370">
            <v>5000</v>
          </cell>
          <cell r="F370" t="str">
            <v>Yellow - TN155Y</v>
          </cell>
          <cell r="G370">
            <v>4000</v>
          </cell>
          <cell r="H370" t="str">
            <v>Magenta- TN155M</v>
          </cell>
          <cell r="I370">
            <v>4000</v>
          </cell>
          <cell r="J370" t="str">
            <v>Cyan - TN155C</v>
          </cell>
          <cell r="K370">
            <v>4000</v>
          </cell>
          <cell r="L370" t="str">
            <v>Belt Unit - BU100CL</v>
          </cell>
          <cell r="M370">
            <v>50000</v>
          </cell>
          <cell r="N370" t="str">
            <v>Waste Toner  - WT100CL</v>
          </cell>
          <cell r="O370">
            <v>20000</v>
          </cell>
          <cell r="P370" t="str">
            <v xml:space="preserve"> </v>
          </cell>
          <cell r="Q370" t="str">
            <v xml:space="preserve"> </v>
          </cell>
          <cell r="R370" t="str">
            <v xml:space="preserve"> </v>
          </cell>
          <cell r="S370" t="str">
            <v xml:space="preserve"> </v>
          </cell>
          <cell r="T370" t="str">
            <v xml:space="preserve"> </v>
          </cell>
          <cell r="U370" t="str">
            <v xml:space="preserve"> </v>
          </cell>
          <cell r="V370" t="str">
            <v xml:space="preserve"> </v>
          </cell>
          <cell r="W370" t="str">
            <v xml:space="preserve"> </v>
          </cell>
          <cell r="X370" t="str">
            <v xml:space="preserve"> </v>
          </cell>
          <cell r="Y370" t="str">
            <v xml:space="preserve"> </v>
          </cell>
          <cell r="Z370" t="str">
            <v xml:space="preserve"> </v>
          </cell>
          <cell r="AA370" t="str">
            <v xml:space="preserve"> </v>
          </cell>
          <cell r="AB370" t="str">
            <v xml:space="preserve"> </v>
          </cell>
          <cell r="AC370" t="str">
            <v xml:space="preserve"> </v>
          </cell>
          <cell r="AD370" t="str">
            <v xml:space="preserve"> </v>
          </cell>
          <cell r="AE370" t="str">
            <v xml:space="preserve"> </v>
          </cell>
          <cell r="AF370" t="str">
            <v>2008 - 2011</v>
          </cell>
          <cell r="AG370" t="str">
            <v>HL-L8360CDW</v>
          </cell>
        </row>
        <row r="371">
          <cell r="A371">
            <v>4050</v>
          </cell>
          <cell r="B371" t="str">
            <v xml:space="preserve">Drum Unit - DR150CL </v>
          </cell>
          <cell r="C371">
            <v>17000</v>
          </cell>
          <cell r="D371" t="str">
            <v>Black toner unit - TN155BK</v>
          </cell>
          <cell r="E371">
            <v>5000</v>
          </cell>
          <cell r="F371" t="str">
            <v>Yellow - TN155Y</v>
          </cell>
          <cell r="G371">
            <v>4000</v>
          </cell>
          <cell r="H371" t="str">
            <v>Magenta- TN155M</v>
          </cell>
          <cell r="I371">
            <v>4000</v>
          </cell>
          <cell r="J371" t="str">
            <v>Cyan - TN155C</v>
          </cell>
          <cell r="K371">
            <v>4000</v>
          </cell>
          <cell r="L371" t="str">
            <v>Belt Unit - BU100CL</v>
          </cell>
          <cell r="M371">
            <v>50000</v>
          </cell>
          <cell r="N371" t="str">
            <v>Waste Toner  - WT100CL</v>
          </cell>
          <cell r="O371">
            <v>20000</v>
          </cell>
          <cell r="P371" t="str">
            <v xml:space="preserve"> </v>
          </cell>
          <cell r="Q371" t="str">
            <v xml:space="preserve"> </v>
          </cell>
          <cell r="R371" t="str">
            <v xml:space="preserve"> </v>
          </cell>
          <cell r="S371" t="str">
            <v xml:space="preserve"> </v>
          </cell>
          <cell r="T371" t="str">
            <v xml:space="preserve"> </v>
          </cell>
          <cell r="U371" t="str">
            <v xml:space="preserve"> </v>
          </cell>
          <cell r="V371" t="str">
            <v xml:space="preserve"> </v>
          </cell>
          <cell r="W371" t="str">
            <v xml:space="preserve"> </v>
          </cell>
          <cell r="X371" t="str">
            <v xml:space="preserve"> </v>
          </cell>
          <cell r="Y371" t="str">
            <v xml:space="preserve"> </v>
          </cell>
          <cell r="Z371" t="str">
            <v xml:space="preserve"> </v>
          </cell>
          <cell r="AA371" t="str">
            <v xml:space="preserve"> </v>
          </cell>
          <cell r="AB371" t="str">
            <v xml:space="preserve"> </v>
          </cell>
          <cell r="AC371" t="str">
            <v xml:space="preserve"> </v>
          </cell>
          <cell r="AD371" t="str">
            <v xml:space="preserve"> </v>
          </cell>
          <cell r="AE371" t="str">
            <v xml:space="preserve"> </v>
          </cell>
          <cell r="AF371" t="str">
            <v>2008 - 2011</v>
          </cell>
          <cell r="AG371" t="str">
            <v>HL-L8360CDW</v>
          </cell>
        </row>
        <row r="372">
          <cell r="A372">
            <v>4040</v>
          </cell>
          <cell r="B372" t="str">
            <v xml:space="preserve">Drum Unit - DR150CL </v>
          </cell>
          <cell r="C372">
            <v>17000</v>
          </cell>
          <cell r="D372" t="str">
            <v>Black toner unit - TN155BK</v>
          </cell>
          <cell r="E372">
            <v>5000</v>
          </cell>
          <cell r="F372" t="str">
            <v>Yellow - TN155Y</v>
          </cell>
          <cell r="G372">
            <v>4000</v>
          </cell>
          <cell r="H372" t="str">
            <v>Magenta- TN155M</v>
          </cell>
          <cell r="I372">
            <v>4000</v>
          </cell>
          <cell r="J372" t="str">
            <v>Cyan - TN155C</v>
          </cell>
          <cell r="K372">
            <v>4000</v>
          </cell>
          <cell r="L372" t="str">
            <v>Belt Unit - BU100CL</v>
          </cell>
          <cell r="M372">
            <v>50000</v>
          </cell>
          <cell r="N372" t="str">
            <v>Waste Toner  - WT100CL</v>
          </cell>
          <cell r="O372">
            <v>20000</v>
          </cell>
          <cell r="P372" t="str">
            <v xml:space="preserve"> </v>
          </cell>
          <cell r="Q372" t="str">
            <v xml:space="preserve"> </v>
          </cell>
          <cell r="R372" t="str">
            <v xml:space="preserve"> </v>
          </cell>
          <cell r="S372" t="str">
            <v xml:space="preserve"> </v>
          </cell>
          <cell r="T372" t="str">
            <v xml:space="preserve"> </v>
          </cell>
          <cell r="U372" t="str">
            <v xml:space="preserve"> </v>
          </cell>
          <cell r="V372" t="str">
            <v xml:space="preserve"> </v>
          </cell>
          <cell r="W372" t="str">
            <v xml:space="preserve"> </v>
          </cell>
          <cell r="X372" t="str">
            <v xml:space="preserve"> </v>
          </cell>
          <cell r="Y372" t="str">
            <v xml:space="preserve"> </v>
          </cell>
          <cell r="Z372" t="str">
            <v xml:space="preserve"> </v>
          </cell>
          <cell r="AA372" t="str">
            <v xml:space="preserve"> </v>
          </cell>
          <cell r="AB372" t="str">
            <v xml:space="preserve"> </v>
          </cell>
          <cell r="AC372" t="str">
            <v xml:space="preserve"> </v>
          </cell>
          <cell r="AD372" t="str">
            <v xml:space="preserve"> </v>
          </cell>
          <cell r="AE372" t="str">
            <v xml:space="preserve"> </v>
          </cell>
          <cell r="AF372" t="str">
            <v>2008 - 2011</v>
          </cell>
          <cell r="AG372" t="str">
            <v>HL-L8360CDW</v>
          </cell>
        </row>
        <row r="373">
          <cell r="A373">
            <v>4200</v>
          </cell>
          <cell r="B373" t="str">
            <v>Print Head (Drum)  - PH12CL</v>
          </cell>
          <cell r="C373">
            <v>30000</v>
          </cell>
          <cell r="D373" t="str">
            <v>Black toner unit - TN12BK</v>
          </cell>
          <cell r="E373">
            <v>8500</v>
          </cell>
          <cell r="F373" t="str">
            <v>Yellow - TN12Y</v>
          </cell>
          <cell r="G373">
            <v>6000</v>
          </cell>
          <cell r="H373" t="str">
            <v>Magenta- TN12M</v>
          </cell>
          <cell r="I373">
            <v>6000</v>
          </cell>
          <cell r="J373" t="str">
            <v>Cyan - TN12C</v>
          </cell>
          <cell r="K373">
            <v>6000</v>
          </cell>
          <cell r="L373" t="str">
            <v>Transfer Roller - TR12CL</v>
          </cell>
          <cell r="M373">
            <v>30000</v>
          </cell>
          <cell r="N373" t="str">
            <v>Fuser Unit - FP12CL</v>
          </cell>
          <cell r="O373">
            <v>100000</v>
          </cell>
          <cell r="P373" t="str">
            <v xml:space="preserve"> </v>
          </cell>
          <cell r="Q373" t="str">
            <v xml:space="preserve"> </v>
          </cell>
          <cell r="R373" t="str">
            <v xml:space="preserve"> </v>
          </cell>
          <cell r="S373" t="str">
            <v xml:space="preserve"> </v>
          </cell>
          <cell r="T373" t="str">
            <v xml:space="preserve"> </v>
          </cell>
          <cell r="U373" t="str">
            <v xml:space="preserve"> </v>
          </cell>
          <cell r="V373" t="str">
            <v xml:space="preserve"> </v>
          </cell>
          <cell r="W373" t="str">
            <v xml:space="preserve"> </v>
          </cell>
          <cell r="X373" t="str">
            <v xml:space="preserve"> </v>
          </cell>
          <cell r="Y373" t="str">
            <v xml:space="preserve"> </v>
          </cell>
          <cell r="Z373" t="str">
            <v xml:space="preserve"> </v>
          </cell>
          <cell r="AA373" t="str">
            <v xml:space="preserve"> </v>
          </cell>
          <cell r="AB373" t="str">
            <v xml:space="preserve"> </v>
          </cell>
          <cell r="AC373" t="str">
            <v xml:space="preserve"> </v>
          </cell>
          <cell r="AD373" t="str">
            <v xml:space="preserve"> </v>
          </cell>
          <cell r="AE373" t="str">
            <v xml:space="preserve"> </v>
          </cell>
          <cell r="AF373" t="str">
            <v>2003 - 2006</v>
          </cell>
          <cell r="AG373" t="str">
            <v>HL-L8360CDW</v>
          </cell>
        </row>
        <row r="374">
          <cell r="A374">
            <v>4000</v>
          </cell>
          <cell r="B374" t="str">
            <v>Print Head (Drum)  - PH11CL</v>
          </cell>
          <cell r="C374">
            <v>30000</v>
          </cell>
          <cell r="D374" t="str">
            <v>Black toner unit - TN11BK</v>
          </cell>
          <cell r="E374">
            <v>8500</v>
          </cell>
          <cell r="F374" t="str">
            <v>Yellow - TN11Y</v>
          </cell>
          <cell r="G374">
            <v>6000</v>
          </cell>
          <cell r="H374" t="str">
            <v>Magenta- TN11M</v>
          </cell>
          <cell r="I374">
            <v>6000</v>
          </cell>
          <cell r="J374" t="str">
            <v>Cyan - TN11C</v>
          </cell>
          <cell r="K374">
            <v>6000</v>
          </cell>
          <cell r="L374" t="str">
            <v>Transfer Roller - TR11CL</v>
          </cell>
          <cell r="M374">
            <v>30000</v>
          </cell>
          <cell r="N374" t="str">
            <v>Fuser Unit - FP11CL</v>
          </cell>
          <cell r="O374">
            <v>100000</v>
          </cell>
          <cell r="P374" t="str">
            <v xml:space="preserve"> </v>
          </cell>
          <cell r="Q374" t="str">
            <v xml:space="preserve"> </v>
          </cell>
          <cell r="R374" t="str">
            <v xml:space="preserve"> </v>
          </cell>
          <cell r="S374" t="str">
            <v xml:space="preserve"> </v>
          </cell>
          <cell r="T374" t="str">
            <v xml:space="preserve"> </v>
          </cell>
          <cell r="U374" t="str">
            <v xml:space="preserve"> </v>
          </cell>
          <cell r="V374" t="str">
            <v xml:space="preserve"> </v>
          </cell>
          <cell r="W374" t="str">
            <v xml:space="preserve"> </v>
          </cell>
          <cell r="X374" t="str">
            <v xml:space="preserve"> </v>
          </cell>
          <cell r="Y374" t="str">
            <v xml:space="preserve"> </v>
          </cell>
          <cell r="Z374" t="str">
            <v xml:space="preserve"> </v>
          </cell>
          <cell r="AA374" t="str">
            <v xml:space="preserve"> </v>
          </cell>
          <cell r="AB374" t="str">
            <v xml:space="preserve"> </v>
          </cell>
          <cell r="AC374" t="str">
            <v xml:space="preserve"> </v>
          </cell>
          <cell r="AD374" t="str">
            <v xml:space="preserve"> </v>
          </cell>
          <cell r="AE374" t="str">
            <v xml:space="preserve"> </v>
          </cell>
          <cell r="AF374" t="str">
            <v>2002 - 2004</v>
          </cell>
          <cell r="AG374" t="str">
            <v>HL-L8360CDW</v>
          </cell>
        </row>
        <row r="375">
          <cell r="A375" t="str">
            <v>HL-2700</v>
          </cell>
          <cell r="B375" t="str">
            <v>OPC Belt - OP4CL</v>
          </cell>
          <cell r="C375" t="str">
            <v>60 000 images</v>
          </cell>
          <cell r="D375" t="str">
            <v>Black toner unit - TN04BK</v>
          </cell>
          <cell r="E375">
            <v>10000</v>
          </cell>
          <cell r="F375" t="str">
            <v>Yellow - TN04Y</v>
          </cell>
          <cell r="G375">
            <v>6600</v>
          </cell>
          <cell r="H375" t="str">
            <v>Magenta- TN04M</v>
          </cell>
          <cell r="I375">
            <v>6600</v>
          </cell>
          <cell r="J375" t="str">
            <v>Cyan - TN04C</v>
          </cell>
          <cell r="K375">
            <v>6600</v>
          </cell>
          <cell r="L375" t="str">
            <v>Fuser unit - FP4CL</v>
          </cell>
          <cell r="M375">
            <v>60000</v>
          </cell>
          <cell r="N375" t="str">
            <v>Waste Pack - WT2CL</v>
          </cell>
          <cell r="O375" t="str">
            <v>12000 images</v>
          </cell>
          <cell r="P375" t="str">
            <v xml:space="preserve"> </v>
          </cell>
          <cell r="Q375" t="str">
            <v xml:space="preserve"> </v>
          </cell>
          <cell r="R375" t="str">
            <v xml:space="preserve"> </v>
          </cell>
          <cell r="S375" t="str">
            <v xml:space="preserve"> </v>
          </cell>
          <cell r="T375" t="str">
            <v xml:space="preserve"> </v>
          </cell>
          <cell r="U375" t="str">
            <v xml:space="preserve"> </v>
          </cell>
          <cell r="V375" t="str">
            <v xml:space="preserve"> </v>
          </cell>
          <cell r="W375" t="str">
            <v xml:space="preserve"> </v>
          </cell>
          <cell r="X375" t="str">
            <v xml:space="preserve"> </v>
          </cell>
          <cell r="Y375" t="str">
            <v xml:space="preserve"> </v>
          </cell>
          <cell r="Z375" t="str">
            <v xml:space="preserve"> </v>
          </cell>
          <cell r="AA375" t="str">
            <v xml:space="preserve"> </v>
          </cell>
          <cell r="AB375" t="str">
            <v xml:space="preserve"> </v>
          </cell>
          <cell r="AC375" t="str">
            <v xml:space="preserve"> </v>
          </cell>
          <cell r="AD375" t="str">
            <v xml:space="preserve"> </v>
          </cell>
          <cell r="AE375" t="str">
            <v xml:space="preserve"> </v>
          </cell>
          <cell r="AF375" t="str">
            <v>2005 - 2007</v>
          </cell>
          <cell r="AG375" t="str">
            <v>HL-L8360CDW</v>
          </cell>
        </row>
        <row r="376">
          <cell r="A376">
            <v>2600</v>
          </cell>
          <cell r="B376" t="str">
            <v>OPC Belt - OP4CL</v>
          </cell>
          <cell r="C376" t="str">
            <v>60 000 images</v>
          </cell>
          <cell r="D376" t="str">
            <v>Black toner unit - TN03BK</v>
          </cell>
          <cell r="E376">
            <v>12000</v>
          </cell>
          <cell r="F376" t="str">
            <v>Yellow - TN03Y</v>
          </cell>
          <cell r="G376">
            <v>7200</v>
          </cell>
          <cell r="H376" t="str">
            <v>Magenta- TN03M</v>
          </cell>
          <cell r="I376">
            <v>7200</v>
          </cell>
          <cell r="J376" t="str">
            <v>Cyan - TN03C</v>
          </cell>
          <cell r="K376">
            <v>7200</v>
          </cell>
          <cell r="L376" t="str">
            <v>Waste Pack - WT2CL</v>
          </cell>
          <cell r="M376" t="str">
            <v>12000 images</v>
          </cell>
          <cell r="N376" t="str">
            <v xml:space="preserve"> </v>
          </cell>
          <cell r="O376" t="str">
            <v xml:space="preserve"> </v>
          </cell>
          <cell r="P376" t="str">
            <v xml:space="preserve"> </v>
          </cell>
          <cell r="Q376" t="str">
            <v xml:space="preserve"> </v>
          </cell>
          <cell r="R376" t="str">
            <v xml:space="preserve"> </v>
          </cell>
          <cell r="S376" t="str">
            <v xml:space="preserve"> </v>
          </cell>
          <cell r="T376" t="str">
            <v xml:space="preserve"> </v>
          </cell>
          <cell r="U376" t="str">
            <v xml:space="preserve"> </v>
          </cell>
          <cell r="V376" t="str">
            <v xml:space="preserve"> </v>
          </cell>
          <cell r="W376" t="str">
            <v xml:space="preserve"> </v>
          </cell>
          <cell r="X376" t="str">
            <v xml:space="preserve"> </v>
          </cell>
          <cell r="Y376" t="str">
            <v xml:space="preserve"> </v>
          </cell>
          <cell r="Z376" t="str">
            <v xml:space="preserve"> </v>
          </cell>
          <cell r="AA376" t="str">
            <v xml:space="preserve"> </v>
          </cell>
          <cell r="AB376" t="str">
            <v xml:space="preserve"> </v>
          </cell>
          <cell r="AC376" t="str">
            <v xml:space="preserve"> </v>
          </cell>
          <cell r="AD376" t="str">
            <v xml:space="preserve"> </v>
          </cell>
          <cell r="AE376" t="str">
            <v xml:space="preserve"> </v>
          </cell>
          <cell r="AF376" t="str">
            <v>2002 - 2003</v>
          </cell>
          <cell r="AG376" t="str">
            <v>HL-L8360CDW</v>
          </cell>
        </row>
        <row r="377">
          <cell r="A377">
            <v>2400</v>
          </cell>
          <cell r="B377" t="str">
            <v>OPC Belt - OP1CL</v>
          </cell>
          <cell r="C377" t="str">
            <v>50 000 images</v>
          </cell>
          <cell r="D377" t="str">
            <v>Black toner unit - TN03BK</v>
          </cell>
          <cell r="E377">
            <v>10000</v>
          </cell>
          <cell r="F377" t="str">
            <v>Yellow - TN03Y</v>
          </cell>
          <cell r="G377">
            <v>6000</v>
          </cell>
          <cell r="H377" t="str">
            <v>Magenta- TN03M</v>
          </cell>
          <cell r="I377">
            <v>6000</v>
          </cell>
          <cell r="J377" t="str">
            <v>Cyan - TN03C</v>
          </cell>
          <cell r="K377">
            <v>6000</v>
          </cell>
          <cell r="L377" t="str">
            <v>Fuser Oil - FO1CL</v>
          </cell>
          <cell r="M377">
            <v>12000</v>
          </cell>
          <cell r="N377" t="str">
            <v>Waste Pack - WT1CL</v>
          </cell>
          <cell r="O377" t="str">
            <v>12000 images</v>
          </cell>
          <cell r="P377" t="str">
            <v xml:space="preserve"> </v>
          </cell>
          <cell r="Q377" t="str">
            <v xml:space="preserve"> </v>
          </cell>
          <cell r="R377" t="str">
            <v xml:space="preserve"> </v>
          </cell>
          <cell r="S377" t="str">
            <v xml:space="preserve"> </v>
          </cell>
          <cell r="T377" t="str">
            <v xml:space="preserve"> </v>
          </cell>
          <cell r="U377" t="str">
            <v xml:space="preserve"> </v>
          </cell>
          <cell r="V377" t="str">
            <v xml:space="preserve"> </v>
          </cell>
          <cell r="W377" t="str">
            <v xml:space="preserve"> </v>
          </cell>
          <cell r="X377" t="str">
            <v xml:space="preserve"> </v>
          </cell>
          <cell r="Y377" t="str">
            <v xml:space="preserve"> </v>
          </cell>
          <cell r="Z377" t="str">
            <v xml:space="preserve"> </v>
          </cell>
          <cell r="AA377" t="str">
            <v xml:space="preserve"> </v>
          </cell>
          <cell r="AB377" t="str">
            <v xml:space="preserve"> </v>
          </cell>
          <cell r="AC377" t="str">
            <v xml:space="preserve"> </v>
          </cell>
          <cell r="AD377" t="str">
            <v xml:space="preserve"> </v>
          </cell>
          <cell r="AE377" t="str">
            <v xml:space="preserve"> </v>
          </cell>
          <cell r="AF377" t="str">
            <v>2002 - 2003</v>
          </cell>
          <cell r="AG377" t="str">
            <v>HL-L8360CDW</v>
          </cell>
        </row>
        <row r="378">
          <cell r="A378">
            <v>3450</v>
          </cell>
          <cell r="B378" t="str">
            <v>OPC Belt - OP2CL</v>
          </cell>
          <cell r="C378" t="str">
            <v>120 000 images</v>
          </cell>
          <cell r="D378" t="str">
            <v>Black toner unit - TN02BK</v>
          </cell>
          <cell r="E378">
            <v>14000</v>
          </cell>
          <cell r="F378" t="str">
            <v>Yellow - TN02Y</v>
          </cell>
          <cell r="G378">
            <v>8500</v>
          </cell>
          <cell r="H378" t="str">
            <v>Magenta- TN02M</v>
          </cell>
          <cell r="I378">
            <v>8500</v>
          </cell>
          <cell r="J378" t="str">
            <v>Cyan - TN02C</v>
          </cell>
          <cell r="K378">
            <v>8500</v>
          </cell>
          <cell r="L378" t="str">
            <v>Cleaner Roller - CR2CL</v>
          </cell>
          <cell r="M378">
            <v>12000</v>
          </cell>
          <cell r="N378" t="str">
            <v>Fuser Oil - FO2CL</v>
          </cell>
          <cell r="O378">
            <v>12000</v>
          </cell>
          <cell r="P378" t="str">
            <v>Waste Pack - WT2CL</v>
          </cell>
          <cell r="Q378">
            <v>18000</v>
          </cell>
          <cell r="R378" t="str">
            <v xml:space="preserve"> </v>
          </cell>
          <cell r="S378" t="str">
            <v xml:space="preserve"> </v>
          </cell>
          <cell r="T378" t="str">
            <v xml:space="preserve"> </v>
          </cell>
          <cell r="U378" t="str">
            <v xml:space="preserve"> </v>
          </cell>
          <cell r="V378" t="str">
            <v xml:space="preserve"> </v>
          </cell>
          <cell r="W378" t="str">
            <v xml:space="preserve"> </v>
          </cell>
          <cell r="X378" t="str">
            <v xml:space="preserve"> </v>
          </cell>
          <cell r="Y378" t="str">
            <v xml:space="preserve"> </v>
          </cell>
          <cell r="Z378" t="str">
            <v xml:space="preserve"> </v>
          </cell>
          <cell r="AA378" t="str">
            <v xml:space="preserve"> </v>
          </cell>
          <cell r="AB378" t="str">
            <v xml:space="preserve"> </v>
          </cell>
          <cell r="AC378" t="str">
            <v xml:space="preserve"> </v>
          </cell>
          <cell r="AD378" t="str">
            <v xml:space="preserve"> </v>
          </cell>
          <cell r="AE378" t="str">
            <v xml:space="preserve"> </v>
          </cell>
          <cell r="AF378" t="str">
            <v>2003 - 2006</v>
          </cell>
          <cell r="AG378" t="str">
            <v>HL-L8360CDW</v>
          </cell>
        </row>
        <row r="379">
          <cell r="A379">
            <v>3400</v>
          </cell>
          <cell r="B379" t="str">
            <v>OPC Belt - OP2CL</v>
          </cell>
          <cell r="C379" t="str">
            <v>120 000 images</v>
          </cell>
          <cell r="D379" t="str">
            <v>Black toner unit - TN02BK</v>
          </cell>
          <cell r="E379">
            <v>14000</v>
          </cell>
          <cell r="F379" t="str">
            <v>Yellow - TN02Y</v>
          </cell>
          <cell r="G379">
            <v>8500</v>
          </cell>
          <cell r="H379" t="str">
            <v>Magenta- TN02M</v>
          </cell>
          <cell r="I379">
            <v>8500</v>
          </cell>
          <cell r="J379" t="str">
            <v>Cyan - TN02C</v>
          </cell>
          <cell r="K379">
            <v>8500</v>
          </cell>
          <cell r="L379" t="str">
            <v>Cleaner Roller - CR2CL</v>
          </cell>
          <cell r="M379">
            <v>12000</v>
          </cell>
          <cell r="N379" t="str">
            <v>Fuser Oil - FO2CL</v>
          </cell>
          <cell r="O379">
            <v>12000</v>
          </cell>
          <cell r="P379" t="str">
            <v>Waste Pack - WT2CL</v>
          </cell>
          <cell r="Q379">
            <v>18000</v>
          </cell>
          <cell r="R379" t="str">
            <v xml:space="preserve"> </v>
          </cell>
          <cell r="S379" t="str">
            <v xml:space="preserve"> </v>
          </cell>
          <cell r="T379" t="str">
            <v xml:space="preserve"> </v>
          </cell>
          <cell r="U379" t="str">
            <v xml:space="preserve"> </v>
          </cell>
          <cell r="V379" t="str">
            <v xml:space="preserve"> </v>
          </cell>
          <cell r="W379" t="str">
            <v xml:space="preserve"> </v>
          </cell>
          <cell r="X379" t="str">
            <v xml:space="preserve"> </v>
          </cell>
          <cell r="Y379" t="str">
            <v xml:space="preserve"> </v>
          </cell>
          <cell r="Z379" t="str">
            <v xml:space="preserve"> </v>
          </cell>
          <cell r="AA379" t="str">
            <v xml:space="preserve"> </v>
          </cell>
          <cell r="AB379" t="str">
            <v xml:space="preserve"> </v>
          </cell>
          <cell r="AC379" t="str">
            <v xml:space="preserve"> </v>
          </cell>
          <cell r="AD379" t="str">
            <v xml:space="preserve"> </v>
          </cell>
          <cell r="AE379" t="str">
            <v xml:space="preserve"> </v>
          </cell>
          <cell r="AF379" t="str">
            <v>2003 - 2006</v>
          </cell>
          <cell r="AG379" t="str">
            <v>HL-L8360CDW</v>
          </cell>
        </row>
        <row r="380">
          <cell r="T380" t="str">
            <v xml:space="preserve"> </v>
          </cell>
          <cell r="U380" t="str">
            <v xml:space="preserve"> </v>
          </cell>
          <cell r="V380" t="str">
            <v xml:space="preserve"> </v>
          </cell>
          <cell r="W380" t="str">
            <v xml:space="preserve"> </v>
          </cell>
          <cell r="X380" t="str">
            <v xml:space="preserve"> </v>
          </cell>
          <cell r="Y380" t="str">
            <v xml:space="preserve"> </v>
          </cell>
          <cell r="Z380" t="str">
            <v xml:space="preserve"> </v>
          </cell>
          <cell r="AA380" t="str">
            <v xml:space="preserve"> </v>
          </cell>
        </row>
        <row r="381">
          <cell r="T381" t="str">
            <v xml:space="preserve"> </v>
          </cell>
          <cell r="U381" t="str">
            <v xml:space="preserve"> </v>
          </cell>
          <cell r="V381" t="str">
            <v xml:space="preserve"> </v>
          </cell>
          <cell r="W381" t="str">
            <v xml:space="preserve"> </v>
          </cell>
          <cell r="X381" t="str">
            <v xml:space="preserve"> </v>
          </cell>
          <cell r="Y381" t="str">
            <v xml:space="preserve"> </v>
          </cell>
          <cell r="Z381" t="str">
            <v xml:space="preserve"> </v>
          </cell>
          <cell r="AA381" t="str">
            <v xml:space="preserve"> </v>
          </cell>
        </row>
        <row r="382">
          <cell r="T382" t="str">
            <v xml:space="preserve"> </v>
          </cell>
          <cell r="U382" t="str">
            <v xml:space="preserve"> </v>
          </cell>
          <cell r="V382" t="str">
            <v xml:space="preserve"> </v>
          </cell>
          <cell r="W382" t="str">
            <v xml:space="preserve"> </v>
          </cell>
          <cell r="X382" t="str">
            <v xml:space="preserve"> </v>
          </cell>
          <cell r="Y382" t="str">
            <v xml:space="preserve"> </v>
          </cell>
          <cell r="Z382" t="str">
            <v xml:space="preserve"> </v>
          </cell>
          <cell r="AA382" t="str">
            <v xml:space="preserve"> </v>
          </cell>
        </row>
        <row r="383">
          <cell r="T383" t="str">
            <v xml:space="preserve"> </v>
          </cell>
          <cell r="U383" t="str">
            <v xml:space="preserve"> </v>
          </cell>
          <cell r="V383" t="str">
            <v xml:space="preserve"> </v>
          </cell>
          <cell r="W383" t="str">
            <v xml:space="preserve"> </v>
          </cell>
          <cell r="X383" t="str">
            <v xml:space="preserve"> </v>
          </cell>
          <cell r="Y383" t="str">
            <v xml:space="preserve"> </v>
          </cell>
          <cell r="Z383" t="str">
            <v xml:space="preserve"> </v>
          </cell>
          <cell r="AA383" t="str">
            <v xml:space="preserve"> </v>
          </cell>
        </row>
        <row r="384">
          <cell r="T384" t="str">
            <v xml:space="preserve"> </v>
          </cell>
          <cell r="U384" t="str">
            <v xml:space="preserve"> </v>
          </cell>
          <cell r="V384" t="str">
            <v xml:space="preserve"> </v>
          </cell>
          <cell r="W384" t="str">
            <v xml:space="preserve"> </v>
          </cell>
          <cell r="X384" t="str">
            <v xml:space="preserve"> </v>
          </cell>
          <cell r="Y384" t="str">
            <v xml:space="preserve"> </v>
          </cell>
          <cell r="Z384" t="str">
            <v xml:space="preserve"> </v>
          </cell>
          <cell r="AA384" t="str">
            <v xml:space="preserve"> </v>
          </cell>
        </row>
        <row r="385">
          <cell r="T385" t="str">
            <v xml:space="preserve"> </v>
          </cell>
          <cell r="U385" t="str">
            <v xml:space="preserve"> </v>
          </cell>
          <cell r="V385" t="str">
            <v xml:space="preserve"> </v>
          </cell>
          <cell r="W385" t="str">
            <v xml:space="preserve"> </v>
          </cell>
          <cell r="X385" t="str">
            <v xml:space="preserve"> </v>
          </cell>
          <cell r="Y385" t="str">
            <v xml:space="preserve"> </v>
          </cell>
          <cell r="Z385" t="str">
            <v xml:space="preserve"> </v>
          </cell>
          <cell r="AA385" t="str">
            <v xml:space="preserve"> </v>
          </cell>
        </row>
        <row r="386">
          <cell r="A386" t="str">
            <v>MultiFunction centers 380</v>
          </cell>
          <cell r="T386" t="str">
            <v xml:space="preserve"> </v>
          </cell>
          <cell r="U386" t="str">
            <v xml:space="preserve"> </v>
          </cell>
          <cell r="V386" t="str">
            <v xml:space="preserve"> </v>
          </cell>
          <cell r="W386" t="str">
            <v xml:space="preserve"> </v>
          </cell>
          <cell r="X386" t="str">
            <v xml:space="preserve"> </v>
          </cell>
          <cell r="Y386" t="str">
            <v xml:space="preserve"> </v>
          </cell>
          <cell r="Z386" t="str">
            <v xml:space="preserve"> </v>
          </cell>
          <cell r="AA386" t="str">
            <v xml:space="preserve"> </v>
          </cell>
        </row>
        <row r="387">
          <cell r="A387">
            <v>9180</v>
          </cell>
          <cell r="B387" t="str">
            <v>Drum Unit - DR8000</v>
          </cell>
          <cell r="C387">
            <v>20000</v>
          </cell>
          <cell r="D387" t="str">
            <v>Toner Unit - TN8000</v>
          </cell>
          <cell r="E387">
            <v>2400</v>
          </cell>
          <cell r="F387" t="str">
            <v xml:space="preserve"> </v>
          </cell>
          <cell r="G387" t="str">
            <v xml:space="preserve"> </v>
          </cell>
          <cell r="H387" t="str">
            <v xml:space="preserve"> </v>
          </cell>
          <cell r="I387" t="str">
            <v xml:space="preserve"> </v>
          </cell>
          <cell r="J387" t="str">
            <v xml:space="preserve"> </v>
          </cell>
          <cell r="K387" t="str">
            <v xml:space="preserve"> </v>
          </cell>
          <cell r="L387" t="str">
            <v xml:space="preserve"> </v>
          </cell>
          <cell r="M387" t="str">
            <v xml:space="preserve"> </v>
          </cell>
          <cell r="N387" t="str">
            <v xml:space="preserve"> </v>
          </cell>
          <cell r="O387" t="str">
            <v xml:space="preserve"> </v>
          </cell>
          <cell r="P387" t="str">
            <v xml:space="preserve"> </v>
          </cell>
          <cell r="Q387" t="str">
            <v xml:space="preserve"> </v>
          </cell>
          <cell r="R387" t="str">
            <v xml:space="preserve"> </v>
          </cell>
          <cell r="S387" t="str">
            <v xml:space="preserve"> </v>
          </cell>
          <cell r="T387" t="str">
            <v xml:space="preserve"> </v>
          </cell>
          <cell r="U387" t="str">
            <v xml:space="preserve"> </v>
          </cell>
          <cell r="V387" t="str">
            <v xml:space="preserve"> </v>
          </cell>
          <cell r="W387" t="str">
            <v xml:space="preserve"> </v>
          </cell>
          <cell r="X387" t="str">
            <v xml:space="preserve"> </v>
          </cell>
          <cell r="Y387" t="str">
            <v xml:space="preserve"> </v>
          </cell>
          <cell r="Z387" t="str">
            <v xml:space="preserve"> </v>
          </cell>
          <cell r="AA387" t="str">
            <v xml:space="preserve"> </v>
          </cell>
          <cell r="AB387" t="str">
            <v xml:space="preserve"> </v>
          </cell>
          <cell r="AC387" t="str">
            <v xml:space="preserve"> </v>
          </cell>
          <cell r="AD387" t="str">
            <v xml:space="preserve"> </v>
          </cell>
          <cell r="AE387" t="str">
            <v xml:space="preserve"> </v>
          </cell>
          <cell r="AF387" t="str">
            <v>2001 - 2003</v>
          </cell>
          <cell r="AG387" t="str">
            <v>MFC-L2700DW or DCP-L2540DW</v>
          </cell>
        </row>
        <row r="388">
          <cell r="A388">
            <v>9070</v>
          </cell>
          <cell r="B388" t="str">
            <v>Drum Unit - DR8000</v>
          </cell>
          <cell r="C388">
            <v>20000</v>
          </cell>
          <cell r="D388" t="str">
            <v>Toner Unit - TN8000</v>
          </cell>
          <cell r="E388">
            <v>2400</v>
          </cell>
          <cell r="F388" t="str">
            <v xml:space="preserve"> </v>
          </cell>
          <cell r="G388" t="str">
            <v xml:space="preserve"> </v>
          </cell>
          <cell r="H388" t="str">
            <v xml:space="preserve"> </v>
          </cell>
          <cell r="I388" t="str">
            <v xml:space="preserve"> </v>
          </cell>
          <cell r="J388" t="str">
            <v xml:space="preserve"> </v>
          </cell>
          <cell r="K388" t="str">
            <v xml:space="preserve"> </v>
          </cell>
          <cell r="L388" t="str">
            <v xml:space="preserve"> </v>
          </cell>
          <cell r="M388" t="str">
            <v xml:space="preserve"> </v>
          </cell>
          <cell r="N388" t="str">
            <v xml:space="preserve"> </v>
          </cell>
          <cell r="O388" t="str">
            <v xml:space="preserve"> </v>
          </cell>
          <cell r="P388" t="str">
            <v xml:space="preserve"> </v>
          </cell>
          <cell r="Q388" t="str">
            <v xml:space="preserve"> </v>
          </cell>
          <cell r="R388" t="str">
            <v xml:space="preserve"> </v>
          </cell>
          <cell r="S388" t="str">
            <v xml:space="preserve"> </v>
          </cell>
          <cell r="T388" t="str">
            <v xml:space="preserve"> </v>
          </cell>
          <cell r="U388" t="str">
            <v xml:space="preserve"> </v>
          </cell>
          <cell r="V388" t="str">
            <v xml:space="preserve"> </v>
          </cell>
          <cell r="W388" t="str">
            <v xml:space="preserve"> </v>
          </cell>
          <cell r="X388" t="str">
            <v xml:space="preserve"> </v>
          </cell>
          <cell r="Y388" t="str">
            <v xml:space="preserve"> </v>
          </cell>
          <cell r="Z388" t="str">
            <v xml:space="preserve"> </v>
          </cell>
          <cell r="AA388" t="str">
            <v xml:space="preserve"> </v>
          </cell>
          <cell r="AB388" t="str">
            <v xml:space="preserve"> </v>
          </cell>
          <cell r="AC388" t="str">
            <v xml:space="preserve"> </v>
          </cell>
          <cell r="AD388" t="str">
            <v xml:space="preserve"> </v>
          </cell>
          <cell r="AE388" t="str">
            <v xml:space="preserve"> </v>
          </cell>
          <cell r="AF388" t="str">
            <v>2001 - 2003</v>
          </cell>
          <cell r="AG388" t="str">
            <v>MFC-L2700DW or DCP-L2540DW</v>
          </cell>
        </row>
        <row r="389">
          <cell r="A389">
            <v>8820</v>
          </cell>
          <cell r="B389" t="str">
            <v xml:space="preserve">Drum Unit - DR7000 </v>
          </cell>
          <cell r="C389">
            <v>20000</v>
          </cell>
          <cell r="D389" t="str">
            <v>Toner Unit - TN7600</v>
          </cell>
          <cell r="E389">
            <v>6500</v>
          </cell>
          <cell r="F389" t="str">
            <v xml:space="preserve"> </v>
          </cell>
          <cell r="G389" t="str">
            <v xml:space="preserve"> </v>
          </cell>
          <cell r="H389" t="str">
            <v xml:space="preserve"> </v>
          </cell>
          <cell r="I389" t="str">
            <v xml:space="preserve"> </v>
          </cell>
          <cell r="J389" t="str">
            <v xml:space="preserve"> </v>
          </cell>
          <cell r="K389" t="str">
            <v xml:space="preserve"> </v>
          </cell>
          <cell r="L389" t="str">
            <v xml:space="preserve"> </v>
          </cell>
          <cell r="M389" t="str">
            <v xml:space="preserve"> </v>
          </cell>
          <cell r="N389" t="str">
            <v xml:space="preserve"> </v>
          </cell>
          <cell r="O389" t="str">
            <v xml:space="preserve"> </v>
          </cell>
          <cell r="P389" t="str">
            <v xml:space="preserve"> </v>
          </cell>
          <cell r="Q389" t="str">
            <v xml:space="preserve"> </v>
          </cell>
          <cell r="R389" t="str">
            <v xml:space="preserve"> </v>
          </cell>
          <cell r="S389" t="str">
            <v xml:space="preserve"> </v>
          </cell>
          <cell r="T389" t="str">
            <v xml:space="preserve"> </v>
          </cell>
          <cell r="U389" t="str">
            <v xml:space="preserve"> </v>
          </cell>
          <cell r="V389" t="str">
            <v xml:space="preserve"> </v>
          </cell>
          <cell r="W389" t="str">
            <v xml:space="preserve"> </v>
          </cell>
          <cell r="X389" t="str">
            <v xml:space="preserve"> </v>
          </cell>
          <cell r="Y389" t="str">
            <v xml:space="preserve"> </v>
          </cell>
          <cell r="Z389" t="str">
            <v xml:space="preserve"> </v>
          </cell>
          <cell r="AA389" t="str">
            <v xml:space="preserve"> </v>
          </cell>
          <cell r="AB389" t="str">
            <v xml:space="preserve"> </v>
          </cell>
          <cell r="AC389" t="str">
            <v xml:space="preserve"> </v>
          </cell>
          <cell r="AD389" t="str">
            <v xml:space="preserve"> </v>
          </cell>
          <cell r="AE389" t="str">
            <v xml:space="preserve"> </v>
          </cell>
          <cell r="AF389" t="str">
            <v>2004 - 2005</v>
          </cell>
          <cell r="AG389" t="str">
            <v>MFC-L6910DN or DCP-L5710DW or DCP-L5510DW</v>
          </cell>
        </row>
        <row r="390">
          <cell r="A390">
            <v>8420</v>
          </cell>
          <cell r="B390" t="str">
            <v xml:space="preserve">Drum Unit - DR7000 </v>
          </cell>
          <cell r="C390">
            <v>20000</v>
          </cell>
          <cell r="D390" t="str">
            <v>Toner Unit - TN7600</v>
          </cell>
          <cell r="E390">
            <v>6500</v>
          </cell>
          <cell r="F390" t="str">
            <v xml:space="preserve"> </v>
          </cell>
          <cell r="G390" t="str">
            <v xml:space="preserve"> </v>
          </cell>
          <cell r="H390" t="str">
            <v xml:space="preserve"> </v>
          </cell>
          <cell r="I390" t="str">
            <v xml:space="preserve"> </v>
          </cell>
          <cell r="J390" t="str">
            <v xml:space="preserve"> </v>
          </cell>
          <cell r="K390" t="str">
            <v xml:space="preserve"> </v>
          </cell>
          <cell r="L390" t="str">
            <v xml:space="preserve"> </v>
          </cell>
          <cell r="M390" t="str">
            <v xml:space="preserve"> </v>
          </cell>
          <cell r="N390" t="str">
            <v xml:space="preserve"> </v>
          </cell>
          <cell r="O390" t="str">
            <v xml:space="preserve"> </v>
          </cell>
          <cell r="P390" t="str">
            <v xml:space="preserve"> </v>
          </cell>
          <cell r="Q390" t="str">
            <v xml:space="preserve"> </v>
          </cell>
          <cell r="R390" t="str">
            <v xml:space="preserve"> </v>
          </cell>
          <cell r="S390" t="str">
            <v xml:space="preserve"> </v>
          </cell>
          <cell r="T390" t="str">
            <v xml:space="preserve"> </v>
          </cell>
          <cell r="U390" t="str">
            <v xml:space="preserve"> </v>
          </cell>
          <cell r="V390" t="str">
            <v xml:space="preserve"> </v>
          </cell>
          <cell r="W390" t="str">
            <v xml:space="preserve"> </v>
          </cell>
          <cell r="X390" t="str">
            <v xml:space="preserve"> </v>
          </cell>
          <cell r="Y390" t="str">
            <v xml:space="preserve"> </v>
          </cell>
          <cell r="Z390" t="str">
            <v xml:space="preserve"> </v>
          </cell>
          <cell r="AA390" t="str">
            <v xml:space="preserve"> </v>
          </cell>
          <cell r="AB390" t="str">
            <v xml:space="preserve"> </v>
          </cell>
          <cell r="AC390" t="str">
            <v xml:space="preserve"> </v>
          </cell>
          <cell r="AD390" t="str">
            <v xml:space="preserve"> </v>
          </cell>
          <cell r="AE390" t="str">
            <v xml:space="preserve"> </v>
          </cell>
          <cell r="AF390" t="str">
            <v>2004 - 2005</v>
          </cell>
          <cell r="AG390" t="str">
            <v>MFC-L6910DN or DCP-L5710DW or DCP-L5510DW</v>
          </cell>
        </row>
        <row r="391">
          <cell r="A391">
            <v>8025</v>
          </cell>
          <cell r="B391" t="str">
            <v xml:space="preserve">Drum Unit - DR7000 </v>
          </cell>
          <cell r="C391">
            <v>20000</v>
          </cell>
          <cell r="D391" t="str">
            <v>Toner Unit - TN7600</v>
          </cell>
          <cell r="E391">
            <v>6500</v>
          </cell>
          <cell r="F391" t="str">
            <v xml:space="preserve"> </v>
          </cell>
          <cell r="G391" t="str">
            <v xml:space="preserve"> </v>
          </cell>
          <cell r="H391" t="str">
            <v xml:space="preserve"> </v>
          </cell>
          <cell r="I391" t="str">
            <v xml:space="preserve"> </v>
          </cell>
          <cell r="J391" t="str">
            <v xml:space="preserve"> </v>
          </cell>
          <cell r="K391" t="str">
            <v xml:space="preserve"> </v>
          </cell>
          <cell r="L391" t="str">
            <v xml:space="preserve"> </v>
          </cell>
          <cell r="M391" t="str">
            <v xml:space="preserve"> </v>
          </cell>
          <cell r="N391" t="str">
            <v xml:space="preserve"> </v>
          </cell>
          <cell r="O391" t="str">
            <v xml:space="preserve"> </v>
          </cell>
          <cell r="P391" t="str">
            <v xml:space="preserve"> </v>
          </cell>
          <cell r="Q391" t="str">
            <v xml:space="preserve"> </v>
          </cell>
          <cell r="R391" t="str">
            <v xml:space="preserve"> </v>
          </cell>
          <cell r="S391" t="str">
            <v xml:space="preserve"> </v>
          </cell>
          <cell r="T391" t="str">
            <v xml:space="preserve"> </v>
          </cell>
          <cell r="U391" t="str">
            <v xml:space="preserve"> </v>
          </cell>
          <cell r="V391" t="str">
            <v xml:space="preserve"> </v>
          </cell>
          <cell r="W391" t="str">
            <v xml:space="preserve"> </v>
          </cell>
          <cell r="X391" t="str">
            <v xml:space="preserve"> </v>
          </cell>
          <cell r="Y391" t="str">
            <v xml:space="preserve"> </v>
          </cell>
          <cell r="Z391" t="str">
            <v xml:space="preserve"> </v>
          </cell>
          <cell r="AA391" t="str">
            <v xml:space="preserve"> </v>
          </cell>
          <cell r="AB391" t="str">
            <v xml:space="preserve"> </v>
          </cell>
          <cell r="AC391" t="str">
            <v xml:space="preserve"> </v>
          </cell>
          <cell r="AD391" t="str">
            <v xml:space="preserve"> </v>
          </cell>
          <cell r="AE391" t="str">
            <v xml:space="preserve"> </v>
          </cell>
          <cell r="AF391" t="str">
            <v>2004 - 2005</v>
          </cell>
          <cell r="AG391" t="str">
            <v>MFC-L6910DN or DCP-L5710DW or DCP-L5510DW</v>
          </cell>
        </row>
        <row r="392">
          <cell r="A392">
            <v>8025</v>
          </cell>
          <cell r="B392" t="str">
            <v xml:space="preserve">Drum Unit - DR7000 </v>
          </cell>
          <cell r="C392">
            <v>20000</v>
          </cell>
          <cell r="D392" t="str">
            <v>Toner Unit - TN7600</v>
          </cell>
          <cell r="E392">
            <v>6500</v>
          </cell>
          <cell r="F392" t="str">
            <v xml:space="preserve"> </v>
          </cell>
          <cell r="G392" t="str">
            <v xml:space="preserve"> </v>
          </cell>
          <cell r="H392" t="str">
            <v xml:space="preserve"> </v>
          </cell>
          <cell r="I392" t="str">
            <v xml:space="preserve"> </v>
          </cell>
          <cell r="J392" t="str">
            <v xml:space="preserve"> </v>
          </cell>
          <cell r="K392" t="str">
            <v xml:space="preserve"> </v>
          </cell>
          <cell r="L392" t="str">
            <v xml:space="preserve"> </v>
          </cell>
          <cell r="M392" t="str">
            <v xml:space="preserve"> </v>
          </cell>
          <cell r="N392" t="str">
            <v xml:space="preserve"> </v>
          </cell>
          <cell r="O392" t="str">
            <v xml:space="preserve"> </v>
          </cell>
          <cell r="P392" t="str">
            <v xml:space="preserve"> </v>
          </cell>
          <cell r="Q392" t="str">
            <v xml:space="preserve"> </v>
          </cell>
          <cell r="R392" t="str">
            <v xml:space="preserve"> </v>
          </cell>
          <cell r="S392" t="str">
            <v xml:space="preserve"> </v>
          </cell>
          <cell r="T392" t="str">
            <v xml:space="preserve"> </v>
          </cell>
          <cell r="U392" t="str">
            <v xml:space="preserve"> </v>
          </cell>
          <cell r="V392" t="str">
            <v xml:space="preserve"> </v>
          </cell>
          <cell r="W392" t="str">
            <v xml:space="preserve"> </v>
          </cell>
          <cell r="X392" t="str">
            <v xml:space="preserve"> </v>
          </cell>
          <cell r="Y392" t="str">
            <v xml:space="preserve"> </v>
          </cell>
          <cell r="Z392" t="str">
            <v xml:space="preserve"> </v>
          </cell>
          <cell r="AA392" t="str">
            <v xml:space="preserve"> </v>
          </cell>
          <cell r="AB392" t="str">
            <v xml:space="preserve"> </v>
          </cell>
          <cell r="AC392" t="str">
            <v xml:space="preserve"> </v>
          </cell>
          <cell r="AD392" t="str">
            <v xml:space="preserve"> </v>
          </cell>
          <cell r="AE392" t="str">
            <v xml:space="preserve"> </v>
          </cell>
          <cell r="AF392" t="str">
            <v>2004 - 2005</v>
          </cell>
          <cell r="AG392" t="str">
            <v>MFC-L6910DN or DCP-L5710DW or DCP-L5510DW</v>
          </cell>
        </row>
        <row r="393">
          <cell r="A393">
            <v>8020</v>
          </cell>
          <cell r="B393" t="str">
            <v xml:space="preserve">Drum Unit - DR7000 </v>
          </cell>
          <cell r="C393">
            <v>20000</v>
          </cell>
          <cell r="D393" t="str">
            <v>Toner Unit - TN7600</v>
          </cell>
          <cell r="E393">
            <v>6500</v>
          </cell>
          <cell r="F393" t="str">
            <v xml:space="preserve"> </v>
          </cell>
          <cell r="G393" t="str">
            <v xml:space="preserve"> </v>
          </cell>
          <cell r="H393" t="str">
            <v xml:space="preserve"> </v>
          </cell>
          <cell r="I393" t="str">
            <v xml:space="preserve"> </v>
          </cell>
          <cell r="J393" t="str">
            <v xml:space="preserve"> </v>
          </cell>
          <cell r="K393" t="str">
            <v xml:space="preserve"> </v>
          </cell>
          <cell r="L393" t="str">
            <v xml:space="preserve"> </v>
          </cell>
          <cell r="M393" t="str">
            <v xml:space="preserve"> </v>
          </cell>
          <cell r="N393" t="str">
            <v xml:space="preserve"> </v>
          </cell>
          <cell r="O393" t="str">
            <v xml:space="preserve"> </v>
          </cell>
          <cell r="P393" t="str">
            <v xml:space="preserve"> </v>
          </cell>
          <cell r="Q393" t="str">
            <v xml:space="preserve"> </v>
          </cell>
          <cell r="R393" t="str">
            <v xml:space="preserve"> </v>
          </cell>
          <cell r="S393" t="str">
            <v xml:space="preserve"> </v>
          </cell>
          <cell r="T393" t="str">
            <v xml:space="preserve"> </v>
          </cell>
          <cell r="U393" t="str">
            <v xml:space="preserve"> </v>
          </cell>
          <cell r="V393" t="str">
            <v xml:space="preserve"> </v>
          </cell>
          <cell r="W393" t="str">
            <v xml:space="preserve"> </v>
          </cell>
          <cell r="X393" t="str">
            <v xml:space="preserve"> </v>
          </cell>
          <cell r="Y393" t="str">
            <v xml:space="preserve"> </v>
          </cell>
          <cell r="Z393" t="str">
            <v xml:space="preserve"> </v>
          </cell>
          <cell r="AA393" t="str">
            <v xml:space="preserve"> </v>
          </cell>
          <cell r="AB393" t="str">
            <v xml:space="preserve"> </v>
          </cell>
          <cell r="AC393" t="str">
            <v xml:space="preserve"> </v>
          </cell>
          <cell r="AD393" t="str">
            <v xml:space="preserve"> </v>
          </cell>
          <cell r="AE393" t="str">
            <v xml:space="preserve"> </v>
          </cell>
          <cell r="AF393" t="str">
            <v>2004 - 2005</v>
          </cell>
          <cell r="AG393" t="str">
            <v>MFC-L6910DN or DCP-L5710DW or DCP-L5510DW</v>
          </cell>
        </row>
        <row r="394">
          <cell r="A394">
            <v>9880</v>
          </cell>
          <cell r="B394" t="str">
            <v>Drum Unit - DR6000</v>
          </cell>
          <cell r="C394">
            <v>20000</v>
          </cell>
          <cell r="D394" t="str">
            <v>Toner Unit - TN6600</v>
          </cell>
          <cell r="E394">
            <v>6600</v>
          </cell>
          <cell r="F394" t="str">
            <v xml:space="preserve"> </v>
          </cell>
          <cell r="G394" t="str">
            <v xml:space="preserve"> </v>
          </cell>
          <cell r="H394" t="str">
            <v xml:space="preserve"> </v>
          </cell>
          <cell r="I394" t="str">
            <v xml:space="preserve"> </v>
          </cell>
          <cell r="J394" t="str">
            <v xml:space="preserve"> </v>
          </cell>
          <cell r="K394" t="str">
            <v xml:space="preserve"> </v>
          </cell>
          <cell r="L394" t="str">
            <v xml:space="preserve"> </v>
          </cell>
          <cell r="M394" t="str">
            <v xml:space="preserve"> </v>
          </cell>
          <cell r="N394" t="str">
            <v xml:space="preserve"> </v>
          </cell>
          <cell r="O394" t="str">
            <v xml:space="preserve"> </v>
          </cell>
          <cell r="P394" t="str">
            <v xml:space="preserve"> </v>
          </cell>
          <cell r="Q394" t="str">
            <v xml:space="preserve"> </v>
          </cell>
          <cell r="R394" t="str">
            <v xml:space="preserve"> </v>
          </cell>
          <cell r="S394" t="str">
            <v xml:space="preserve"> </v>
          </cell>
          <cell r="T394" t="str">
            <v xml:space="preserve"> </v>
          </cell>
          <cell r="U394" t="str">
            <v xml:space="preserve"> </v>
          </cell>
          <cell r="V394" t="str">
            <v xml:space="preserve"> </v>
          </cell>
          <cell r="W394" t="str">
            <v xml:space="preserve"> </v>
          </cell>
          <cell r="X394" t="str">
            <v xml:space="preserve"> </v>
          </cell>
          <cell r="Y394" t="str">
            <v xml:space="preserve"> </v>
          </cell>
          <cell r="Z394" t="str">
            <v xml:space="preserve"> </v>
          </cell>
          <cell r="AA394" t="str">
            <v xml:space="preserve"> </v>
          </cell>
          <cell r="AB394" t="str">
            <v xml:space="preserve"> </v>
          </cell>
          <cell r="AC394" t="str">
            <v xml:space="preserve"> </v>
          </cell>
          <cell r="AD394" t="str">
            <v xml:space="preserve"> </v>
          </cell>
          <cell r="AE394" t="str">
            <v xml:space="preserve"> </v>
          </cell>
          <cell r="AF394" t="str">
            <v>2001 - 2003</v>
          </cell>
          <cell r="AG394" t="str">
            <v>MFC-L6910DN or DCP-L5710DW or DCP-L5510DW</v>
          </cell>
        </row>
        <row r="395">
          <cell r="A395">
            <v>9870</v>
          </cell>
          <cell r="B395" t="str">
            <v>Drum Unit - DR6000</v>
          </cell>
          <cell r="C395">
            <v>20000</v>
          </cell>
          <cell r="D395" t="str">
            <v>Toner Unit - TN6600</v>
          </cell>
          <cell r="E395">
            <v>6600</v>
          </cell>
          <cell r="F395" t="str">
            <v xml:space="preserve"> </v>
          </cell>
          <cell r="G395" t="str">
            <v xml:space="preserve"> </v>
          </cell>
          <cell r="H395" t="str">
            <v xml:space="preserve"> </v>
          </cell>
          <cell r="I395" t="str">
            <v xml:space="preserve"> </v>
          </cell>
          <cell r="J395" t="str">
            <v xml:space="preserve"> </v>
          </cell>
          <cell r="K395" t="str">
            <v xml:space="preserve"> </v>
          </cell>
          <cell r="L395" t="str">
            <v xml:space="preserve"> </v>
          </cell>
          <cell r="M395" t="str">
            <v xml:space="preserve"> </v>
          </cell>
          <cell r="N395" t="str">
            <v xml:space="preserve"> </v>
          </cell>
          <cell r="O395" t="str">
            <v xml:space="preserve"> </v>
          </cell>
          <cell r="P395" t="str">
            <v xml:space="preserve"> </v>
          </cell>
          <cell r="Q395" t="str">
            <v xml:space="preserve"> </v>
          </cell>
          <cell r="R395" t="str">
            <v xml:space="preserve"> </v>
          </cell>
          <cell r="S395" t="str">
            <v xml:space="preserve"> </v>
          </cell>
          <cell r="T395" t="str">
            <v xml:space="preserve"> </v>
          </cell>
          <cell r="U395" t="str">
            <v xml:space="preserve"> </v>
          </cell>
          <cell r="V395" t="str">
            <v xml:space="preserve"> </v>
          </cell>
          <cell r="W395" t="str">
            <v xml:space="preserve"> </v>
          </cell>
          <cell r="X395" t="str">
            <v xml:space="preserve"> </v>
          </cell>
          <cell r="Y395" t="str">
            <v xml:space="preserve"> </v>
          </cell>
          <cell r="Z395" t="str">
            <v xml:space="preserve"> </v>
          </cell>
          <cell r="AA395" t="str">
            <v xml:space="preserve"> </v>
          </cell>
          <cell r="AB395" t="str">
            <v xml:space="preserve"> </v>
          </cell>
          <cell r="AC395" t="str">
            <v xml:space="preserve"> </v>
          </cell>
          <cell r="AD395" t="str">
            <v xml:space="preserve"> </v>
          </cell>
          <cell r="AE395" t="str">
            <v xml:space="preserve"> </v>
          </cell>
          <cell r="AF395" t="str">
            <v>2001 - 2003</v>
          </cell>
          <cell r="AG395" t="str">
            <v>MFC-L6910DN or DCP-L5710DW or DCP-L5510DW</v>
          </cell>
        </row>
        <row r="396">
          <cell r="A396">
            <v>9750</v>
          </cell>
          <cell r="B396" t="str">
            <v>Drum Unit - DR6000</v>
          </cell>
          <cell r="C396">
            <v>20000</v>
          </cell>
          <cell r="D396" t="str">
            <v>Toner Unit - TN6600</v>
          </cell>
          <cell r="E396">
            <v>6600</v>
          </cell>
          <cell r="F396" t="str">
            <v xml:space="preserve"> </v>
          </cell>
          <cell r="G396" t="str">
            <v xml:space="preserve"> </v>
          </cell>
          <cell r="H396" t="str">
            <v xml:space="preserve"> </v>
          </cell>
          <cell r="I396" t="str">
            <v xml:space="preserve"> </v>
          </cell>
          <cell r="J396" t="str">
            <v xml:space="preserve"> </v>
          </cell>
          <cell r="K396" t="str">
            <v xml:space="preserve"> </v>
          </cell>
          <cell r="L396" t="str">
            <v xml:space="preserve"> </v>
          </cell>
          <cell r="M396" t="str">
            <v xml:space="preserve"> </v>
          </cell>
          <cell r="N396" t="str">
            <v xml:space="preserve"> </v>
          </cell>
          <cell r="O396" t="str">
            <v xml:space="preserve"> </v>
          </cell>
          <cell r="P396" t="str">
            <v xml:space="preserve"> </v>
          </cell>
          <cell r="Q396" t="str">
            <v xml:space="preserve"> </v>
          </cell>
          <cell r="R396" t="str">
            <v xml:space="preserve"> </v>
          </cell>
          <cell r="S396" t="str">
            <v xml:space="preserve"> </v>
          </cell>
          <cell r="T396" t="str">
            <v xml:space="preserve"> </v>
          </cell>
          <cell r="U396" t="str">
            <v xml:space="preserve"> </v>
          </cell>
          <cell r="V396" t="str">
            <v xml:space="preserve"> </v>
          </cell>
          <cell r="W396" t="str">
            <v xml:space="preserve"> </v>
          </cell>
          <cell r="X396" t="str">
            <v xml:space="preserve"> </v>
          </cell>
          <cell r="Y396" t="str">
            <v xml:space="preserve"> </v>
          </cell>
          <cell r="Z396" t="str">
            <v xml:space="preserve"> </v>
          </cell>
          <cell r="AA396" t="str">
            <v xml:space="preserve"> </v>
          </cell>
          <cell r="AB396" t="str">
            <v xml:space="preserve"> </v>
          </cell>
          <cell r="AC396" t="str">
            <v xml:space="preserve"> </v>
          </cell>
          <cell r="AD396" t="str">
            <v xml:space="preserve"> </v>
          </cell>
          <cell r="AE396" t="str">
            <v xml:space="preserve"> </v>
          </cell>
          <cell r="AF396" t="str">
            <v>2001 - 2003</v>
          </cell>
          <cell r="AG396" t="str">
            <v>MFC-L6910DN or DCP-L5710DW or DCP-L5510DW</v>
          </cell>
        </row>
        <row r="397">
          <cell r="A397">
            <v>9650</v>
          </cell>
          <cell r="B397" t="str">
            <v>Drum Unit - DR6000</v>
          </cell>
          <cell r="C397">
            <v>20000</v>
          </cell>
          <cell r="D397" t="str">
            <v>Toner Unit - TN6600</v>
          </cell>
          <cell r="E397">
            <v>6600</v>
          </cell>
          <cell r="F397" t="str">
            <v xml:space="preserve"> </v>
          </cell>
          <cell r="G397" t="str">
            <v xml:space="preserve"> </v>
          </cell>
          <cell r="H397" t="str">
            <v xml:space="preserve"> </v>
          </cell>
          <cell r="I397" t="str">
            <v xml:space="preserve"> </v>
          </cell>
          <cell r="J397" t="str">
            <v xml:space="preserve"> </v>
          </cell>
          <cell r="K397" t="str">
            <v xml:space="preserve"> </v>
          </cell>
          <cell r="L397" t="str">
            <v xml:space="preserve"> </v>
          </cell>
          <cell r="M397" t="str">
            <v xml:space="preserve"> </v>
          </cell>
          <cell r="N397" t="str">
            <v xml:space="preserve"> </v>
          </cell>
          <cell r="O397" t="str">
            <v xml:space="preserve"> </v>
          </cell>
          <cell r="P397" t="str">
            <v xml:space="preserve"> </v>
          </cell>
          <cell r="Q397" t="str">
            <v xml:space="preserve"> </v>
          </cell>
          <cell r="R397" t="str">
            <v xml:space="preserve"> </v>
          </cell>
          <cell r="S397" t="str">
            <v xml:space="preserve"> </v>
          </cell>
          <cell r="T397" t="str">
            <v xml:space="preserve"> </v>
          </cell>
          <cell r="U397" t="str">
            <v xml:space="preserve"> </v>
          </cell>
          <cell r="V397" t="str">
            <v xml:space="preserve"> </v>
          </cell>
          <cell r="W397" t="str">
            <v xml:space="preserve"> </v>
          </cell>
          <cell r="X397" t="str">
            <v xml:space="preserve"> </v>
          </cell>
          <cell r="Y397" t="str">
            <v xml:space="preserve"> </v>
          </cell>
          <cell r="Z397" t="str">
            <v xml:space="preserve"> </v>
          </cell>
          <cell r="AA397" t="str">
            <v xml:space="preserve"> </v>
          </cell>
          <cell r="AB397" t="str">
            <v xml:space="preserve"> </v>
          </cell>
          <cell r="AC397" t="str">
            <v xml:space="preserve"> </v>
          </cell>
          <cell r="AD397" t="str">
            <v xml:space="preserve"> </v>
          </cell>
          <cell r="AE397" t="str">
            <v xml:space="preserve"> </v>
          </cell>
          <cell r="AF397" t="str">
            <v>2001 - 2003</v>
          </cell>
          <cell r="AG397" t="str">
            <v>MFC-L6910DN or DCP-L5710DW or DCP-L5510DW</v>
          </cell>
        </row>
        <row r="398">
          <cell r="A398">
            <v>8360</v>
          </cell>
          <cell r="B398" t="str">
            <v>Drum Unit - DR6000</v>
          </cell>
          <cell r="C398">
            <v>20000</v>
          </cell>
          <cell r="D398" t="str">
            <v>Toner Unit - TN6600</v>
          </cell>
          <cell r="E398">
            <v>6600</v>
          </cell>
          <cell r="F398" t="str">
            <v xml:space="preserve"> </v>
          </cell>
          <cell r="G398" t="str">
            <v xml:space="preserve"> </v>
          </cell>
          <cell r="H398" t="str">
            <v xml:space="preserve"> </v>
          </cell>
          <cell r="I398" t="str">
            <v xml:space="preserve"> </v>
          </cell>
          <cell r="J398" t="str">
            <v xml:space="preserve"> </v>
          </cell>
          <cell r="K398" t="str">
            <v xml:space="preserve"> </v>
          </cell>
          <cell r="L398" t="str">
            <v xml:space="preserve"> </v>
          </cell>
          <cell r="M398" t="str">
            <v xml:space="preserve"> </v>
          </cell>
          <cell r="N398" t="str">
            <v xml:space="preserve"> </v>
          </cell>
          <cell r="O398" t="str">
            <v xml:space="preserve"> </v>
          </cell>
          <cell r="P398" t="str">
            <v xml:space="preserve"> </v>
          </cell>
          <cell r="Q398" t="str">
            <v xml:space="preserve"> </v>
          </cell>
          <cell r="R398" t="str">
            <v xml:space="preserve"> </v>
          </cell>
          <cell r="S398" t="str">
            <v xml:space="preserve"> </v>
          </cell>
          <cell r="T398" t="str">
            <v xml:space="preserve"> </v>
          </cell>
          <cell r="U398" t="str">
            <v xml:space="preserve"> </v>
          </cell>
          <cell r="V398" t="str">
            <v xml:space="preserve"> </v>
          </cell>
          <cell r="W398" t="str">
            <v xml:space="preserve"> </v>
          </cell>
          <cell r="X398" t="str">
            <v xml:space="preserve"> </v>
          </cell>
          <cell r="Y398" t="str">
            <v xml:space="preserve"> </v>
          </cell>
          <cell r="Z398" t="str">
            <v xml:space="preserve"> </v>
          </cell>
          <cell r="AA398" t="str">
            <v xml:space="preserve"> </v>
          </cell>
          <cell r="AB398" t="str">
            <v xml:space="preserve"> </v>
          </cell>
          <cell r="AC398" t="str">
            <v xml:space="preserve"> </v>
          </cell>
          <cell r="AD398" t="str">
            <v xml:space="preserve"> </v>
          </cell>
          <cell r="AE398" t="str">
            <v xml:space="preserve"> </v>
          </cell>
          <cell r="AF398" t="str">
            <v>2002 - 2010</v>
          </cell>
          <cell r="AG398" t="str">
            <v>MFC-L2700DW or DCP-L2540DW</v>
          </cell>
        </row>
        <row r="399">
          <cell r="A399">
            <v>8350</v>
          </cell>
          <cell r="B399" t="str">
            <v>Drum Unit - DR6000</v>
          </cell>
          <cell r="C399">
            <v>20000</v>
          </cell>
          <cell r="D399" t="str">
            <v>Toner Unit - TN6600</v>
          </cell>
          <cell r="E399">
            <v>6600</v>
          </cell>
          <cell r="F399" t="str">
            <v xml:space="preserve"> </v>
          </cell>
          <cell r="G399" t="str">
            <v xml:space="preserve"> </v>
          </cell>
          <cell r="H399" t="str">
            <v xml:space="preserve"> </v>
          </cell>
          <cell r="I399" t="str">
            <v xml:space="preserve"> </v>
          </cell>
          <cell r="J399" t="str">
            <v xml:space="preserve"> </v>
          </cell>
          <cell r="K399" t="str">
            <v xml:space="preserve"> </v>
          </cell>
          <cell r="L399" t="str">
            <v xml:space="preserve"> </v>
          </cell>
          <cell r="M399" t="str">
            <v xml:space="preserve"> </v>
          </cell>
          <cell r="N399" t="str">
            <v xml:space="preserve"> </v>
          </cell>
          <cell r="O399" t="str">
            <v xml:space="preserve"> </v>
          </cell>
          <cell r="P399" t="str">
            <v xml:space="preserve"> </v>
          </cell>
          <cell r="Q399" t="str">
            <v xml:space="preserve"> </v>
          </cell>
          <cell r="R399" t="str">
            <v xml:space="preserve"> </v>
          </cell>
          <cell r="S399" t="str">
            <v xml:space="preserve"> </v>
          </cell>
          <cell r="T399" t="str">
            <v xml:space="preserve"> </v>
          </cell>
          <cell r="U399" t="str">
            <v xml:space="preserve"> </v>
          </cell>
          <cell r="V399" t="str">
            <v xml:space="preserve"> </v>
          </cell>
          <cell r="W399" t="str">
            <v xml:space="preserve"> </v>
          </cell>
          <cell r="X399" t="str">
            <v xml:space="preserve"> </v>
          </cell>
          <cell r="Y399" t="str">
            <v xml:space="preserve"> </v>
          </cell>
          <cell r="Z399" t="str">
            <v xml:space="preserve"> </v>
          </cell>
          <cell r="AA399" t="str">
            <v xml:space="preserve"> </v>
          </cell>
          <cell r="AB399" t="str">
            <v xml:space="preserve"> </v>
          </cell>
          <cell r="AC399" t="str">
            <v xml:space="preserve"> </v>
          </cell>
          <cell r="AD399" t="str">
            <v xml:space="preserve"> </v>
          </cell>
          <cell r="AE399" t="str">
            <v xml:space="preserve"> </v>
          </cell>
          <cell r="AF399" t="str">
            <v>2001 - 2003</v>
          </cell>
          <cell r="AG399" t="str">
            <v>MFC-L2700DW or DCP-L2540DW</v>
          </cell>
        </row>
        <row r="400">
          <cell r="A400">
            <v>8880</v>
          </cell>
          <cell r="B400" t="str">
            <v xml:space="preserve">Drum Unit - DR3215 </v>
          </cell>
          <cell r="C400">
            <v>25000</v>
          </cell>
          <cell r="D400" t="str">
            <v>Toner Unit - TN3290</v>
          </cell>
          <cell r="E400">
            <v>8000</v>
          </cell>
          <cell r="F400" t="str">
            <v xml:space="preserve"> </v>
          </cell>
          <cell r="G400" t="str">
            <v xml:space="preserve"> </v>
          </cell>
          <cell r="H400" t="str">
            <v xml:space="preserve"> </v>
          </cell>
          <cell r="I400" t="str">
            <v xml:space="preserve"> </v>
          </cell>
          <cell r="J400" t="str">
            <v xml:space="preserve"> </v>
          </cell>
          <cell r="K400" t="str">
            <v xml:space="preserve"> </v>
          </cell>
          <cell r="L400" t="str">
            <v xml:space="preserve"> </v>
          </cell>
          <cell r="M400" t="str">
            <v xml:space="preserve"> </v>
          </cell>
          <cell r="N400" t="str">
            <v xml:space="preserve"> </v>
          </cell>
          <cell r="O400" t="str">
            <v xml:space="preserve"> </v>
          </cell>
          <cell r="P400" t="str">
            <v xml:space="preserve"> </v>
          </cell>
          <cell r="Q400" t="str">
            <v xml:space="preserve"> </v>
          </cell>
          <cell r="R400" t="str">
            <v xml:space="preserve"> </v>
          </cell>
          <cell r="S400" t="str">
            <v xml:space="preserve"> </v>
          </cell>
          <cell r="T400" t="str">
            <v xml:space="preserve"> </v>
          </cell>
          <cell r="U400" t="str">
            <v xml:space="preserve"> </v>
          </cell>
          <cell r="V400" t="str">
            <v xml:space="preserve"> </v>
          </cell>
          <cell r="W400" t="str">
            <v xml:space="preserve"> </v>
          </cell>
          <cell r="X400" t="str">
            <v xml:space="preserve"> </v>
          </cell>
          <cell r="Y400" t="str">
            <v xml:space="preserve"> </v>
          </cell>
          <cell r="Z400" t="str">
            <v xml:space="preserve"> </v>
          </cell>
          <cell r="AA400" t="str">
            <v xml:space="preserve"> </v>
          </cell>
          <cell r="AB400" t="str">
            <v xml:space="preserve"> </v>
          </cell>
          <cell r="AC400" t="str">
            <v xml:space="preserve"> </v>
          </cell>
          <cell r="AD400" t="str">
            <v xml:space="preserve"> </v>
          </cell>
          <cell r="AE400" t="str">
            <v xml:space="preserve"> </v>
          </cell>
          <cell r="AF400" t="str">
            <v>2009 - 2012</v>
          </cell>
          <cell r="AG400" t="str">
            <v>MFC-L6910DN or DCP-L5710DW or DCP-L5510DW</v>
          </cell>
        </row>
        <row r="401">
          <cell r="A401">
            <v>8380</v>
          </cell>
          <cell r="B401" t="str">
            <v xml:space="preserve">Drum Unit - DR3215 </v>
          </cell>
          <cell r="C401">
            <v>25000</v>
          </cell>
          <cell r="D401" t="str">
            <v>Toner Unit - TN3290</v>
          </cell>
          <cell r="E401">
            <v>8000</v>
          </cell>
          <cell r="F401" t="str">
            <v xml:space="preserve"> </v>
          </cell>
          <cell r="G401" t="str">
            <v xml:space="preserve"> </v>
          </cell>
          <cell r="H401" t="str">
            <v xml:space="preserve"> </v>
          </cell>
          <cell r="I401" t="str">
            <v xml:space="preserve"> </v>
          </cell>
          <cell r="J401" t="str">
            <v xml:space="preserve"> </v>
          </cell>
          <cell r="K401" t="str">
            <v xml:space="preserve"> </v>
          </cell>
          <cell r="L401" t="str">
            <v xml:space="preserve"> </v>
          </cell>
          <cell r="M401" t="str">
            <v xml:space="preserve"> </v>
          </cell>
          <cell r="N401" t="str">
            <v xml:space="preserve"> </v>
          </cell>
          <cell r="O401" t="str">
            <v xml:space="preserve"> </v>
          </cell>
          <cell r="P401" t="str">
            <v xml:space="preserve"> </v>
          </cell>
          <cell r="Q401" t="str">
            <v xml:space="preserve"> </v>
          </cell>
          <cell r="R401" t="str">
            <v xml:space="preserve"> </v>
          </cell>
          <cell r="S401" t="str">
            <v xml:space="preserve"> </v>
          </cell>
          <cell r="T401" t="str">
            <v xml:space="preserve"> </v>
          </cell>
          <cell r="U401" t="str">
            <v xml:space="preserve"> </v>
          </cell>
          <cell r="V401" t="str">
            <v xml:space="preserve"> </v>
          </cell>
          <cell r="W401" t="str">
            <v xml:space="preserve"> </v>
          </cell>
          <cell r="X401" t="str">
            <v xml:space="preserve"> </v>
          </cell>
          <cell r="Y401" t="str">
            <v xml:space="preserve"> </v>
          </cell>
          <cell r="Z401" t="str">
            <v xml:space="preserve"> </v>
          </cell>
          <cell r="AA401" t="str">
            <v xml:space="preserve"> </v>
          </cell>
          <cell r="AB401" t="str">
            <v xml:space="preserve"> </v>
          </cell>
          <cell r="AC401" t="str">
            <v xml:space="preserve"> </v>
          </cell>
          <cell r="AD401" t="str">
            <v xml:space="preserve"> </v>
          </cell>
          <cell r="AE401" t="str">
            <v xml:space="preserve"> </v>
          </cell>
          <cell r="AF401" t="str">
            <v>2009 - 2012</v>
          </cell>
          <cell r="AG401" t="str">
            <v>MFC-L6910DN or DCP-L5710DW or DCP-L5510DW</v>
          </cell>
        </row>
        <row r="402">
          <cell r="A402">
            <v>8370</v>
          </cell>
          <cell r="B402" t="str">
            <v xml:space="preserve">Drum Unit - DR3215 </v>
          </cell>
          <cell r="C402">
            <v>25000</v>
          </cell>
          <cell r="D402" t="str">
            <v>Toner Unit - TN3290</v>
          </cell>
          <cell r="E402">
            <v>8000</v>
          </cell>
          <cell r="F402" t="str">
            <v xml:space="preserve"> </v>
          </cell>
          <cell r="G402" t="str">
            <v xml:space="preserve"> </v>
          </cell>
          <cell r="H402" t="str">
            <v xml:space="preserve"> </v>
          </cell>
          <cell r="I402" t="str">
            <v xml:space="preserve"> </v>
          </cell>
          <cell r="J402" t="str">
            <v xml:space="preserve"> </v>
          </cell>
          <cell r="K402" t="str">
            <v xml:space="preserve"> </v>
          </cell>
          <cell r="L402" t="str">
            <v xml:space="preserve"> </v>
          </cell>
          <cell r="M402" t="str">
            <v xml:space="preserve"> </v>
          </cell>
          <cell r="N402" t="str">
            <v xml:space="preserve"> </v>
          </cell>
          <cell r="O402" t="str">
            <v xml:space="preserve"> </v>
          </cell>
          <cell r="P402" t="str">
            <v xml:space="preserve"> </v>
          </cell>
          <cell r="Q402" t="str">
            <v xml:space="preserve"> </v>
          </cell>
          <cell r="R402" t="str">
            <v xml:space="preserve"> </v>
          </cell>
          <cell r="S402" t="str">
            <v xml:space="preserve"> </v>
          </cell>
          <cell r="T402" t="str">
            <v xml:space="preserve"> </v>
          </cell>
          <cell r="U402" t="str">
            <v xml:space="preserve"> </v>
          </cell>
          <cell r="V402" t="str">
            <v xml:space="preserve"> </v>
          </cell>
          <cell r="W402" t="str">
            <v xml:space="preserve"> </v>
          </cell>
          <cell r="X402" t="str">
            <v xml:space="preserve"> </v>
          </cell>
          <cell r="Y402" t="str">
            <v xml:space="preserve"> </v>
          </cell>
          <cell r="Z402" t="str">
            <v xml:space="preserve"> </v>
          </cell>
          <cell r="AA402" t="str">
            <v xml:space="preserve"> </v>
          </cell>
          <cell r="AB402" t="str">
            <v xml:space="preserve"> </v>
          </cell>
          <cell r="AC402" t="str">
            <v xml:space="preserve"> </v>
          </cell>
          <cell r="AD402" t="str">
            <v xml:space="preserve"> </v>
          </cell>
          <cell r="AE402" t="str">
            <v xml:space="preserve"> </v>
          </cell>
          <cell r="AF402" t="str">
            <v>2009 - 2012</v>
          </cell>
          <cell r="AG402" t="str">
            <v>MFC-L6910DN or DCP-L5710DW or DCP-L5510DW</v>
          </cell>
        </row>
        <row r="403">
          <cell r="A403">
            <v>8070</v>
          </cell>
          <cell r="B403" t="str">
            <v xml:space="preserve">Drum Unit - DR3215 </v>
          </cell>
          <cell r="C403">
            <v>25000</v>
          </cell>
          <cell r="D403" t="str">
            <v>Toner Unit - TN3290</v>
          </cell>
          <cell r="E403">
            <v>8000</v>
          </cell>
          <cell r="F403" t="str">
            <v xml:space="preserve"> </v>
          </cell>
          <cell r="G403" t="str">
            <v xml:space="preserve"> </v>
          </cell>
          <cell r="H403" t="str">
            <v xml:space="preserve"> </v>
          </cell>
          <cell r="I403" t="str">
            <v xml:space="preserve"> </v>
          </cell>
          <cell r="J403" t="str">
            <v xml:space="preserve"> </v>
          </cell>
          <cell r="K403" t="str">
            <v xml:space="preserve"> </v>
          </cell>
          <cell r="L403" t="str">
            <v xml:space="preserve"> </v>
          </cell>
          <cell r="M403" t="str">
            <v xml:space="preserve"> </v>
          </cell>
          <cell r="N403" t="str">
            <v xml:space="preserve"> </v>
          </cell>
          <cell r="O403" t="str">
            <v xml:space="preserve"> </v>
          </cell>
          <cell r="P403" t="str">
            <v xml:space="preserve"> </v>
          </cell>
          <cell r="Q403" t="str">
            <v xml:space="preserve"> </v>
          </cell>
          <cell r="R403" t="str">
            <v xml:space="preserve"> </v>
          </cell>
          <cell r="S403" t="str">
            <v xml:space="preserve"> </v>
          </cell>
          <cell r="T403" t="str">
            <v xml:space="preserve"> </v>
          </cell>
          <cell r="U403" t="str">
            <v xml:space="preserve"> </v>
          </cell>
          <cell r="V403" t="str">
            <v xml:space="preserve"> </v>
          </cell>
          <cell r="W403" t="str">
            <v xml:space="preserve"> </v>
          </cell>
          <cell r="X403" t="str">
            <v xml:space="preserve"> </v>
          </cell>
          <cell r="Y403" t="str">
            <v xml:space="preserve"> </v>
          </cell>
          <cell r="Z403" t="str">
            <v xml:space="preserve"> </v>
          </cell>
          <cell r="AA403" t="str">
            <v xml:space="preserve"> </v>
          </cell>
          <cell r="AB403" t="str">
            <v xml:space="preserve"> </v>
          </cell>
          <cell r="AC403" t="str">
            <v xml:space="preserve"> </v>
          </cell>
          <cell r="AD403" t="str">
            <v xml:space="preserve"> </v>
          </cell>
          <cell r="AE403" t="str">
            <v xml:space="preserve"> </v>
          </cell>
          <cell r="AF403" t="str">
            <v>2009 - 2012</v>
          </cell>
          <cell r="AG403" t="str">
            <v>MFC-L6910DN or DCP-L5710DW or DCP-L5510DW</v>
          </cell>
        </row>
        <row r="404">
          <cell r="A404">
            <v>8860</v>
          </cell>
          <cell r="B404" t="str">
            <v xml:space="preserve">Drum Unit - DR3115 </v>
          </cell>
          <cell r="C404">
            <v>25000</v>
          </cell>
          <cell r="D404" t="str">
            <v>Toner Unit - TN3185</v>
          </cell>
          <cell r="E404">
            <v>7000</v>
          </cell>
          <cell r="F404" t="str">
            <v xml:space="preserve"> </v>
          </cell>
          <cell r="G404" t="str">
            <v xml:space="preserve"> </v>
          </cell>
          <cell r="H404" t="str">
            <v xml:space="preserve"> </v>
          </cell>
          <cell r="I404" t="str">
            <v xml:space="preserve"> </v>
          </cell>
          <cell r="J404" t="str">
            <v xml:space="preserve"> </v>
          </cell>
          <cell r="K404" t="str">
            <v xml:space="preserve"> </v>
          </cell>
          <cell r="L404" t="str">
            <v xml:space="preserve"> </v>
          </cell>
          <cell r="M404" t="str">
            <v xml:space="preserve"> </v>
          </cell>
          <cell r="N404" t="str">
            <v xml:space="preserve"> </v>
          </cell>
          <cell r="O404" t="str">
            <v xml:space="preserve"> </v>
          </cell>
          <cell r="P404" t="str">
            <v xml:space="preserve"> </v>
          </cell>
          <cell r="Q404" t="str">
            <v xml:space="preserve"> </v>
          </cell>
          <cell r="R404" t="str">
            <v xml:space="preserve"> </v>
          </cell>
          <cell r="S404" t="str">
            <v xml:space="preserve"> </v>
          </cell>
          <cell r="T404" t="str">
            <v xml:space="preserve"> </v>
          </cell>
          <cell r="U404" t="str">
            <v xml:space="preserve"> </v>
          </cell>
          <cell r="V404" t="str">
            <v xml:space="preserve"> </v>
          </cell>
          <cell r="W404" t="str">
            <v xml:space="preserve"> </v>
          </cell>
          <cell r="X404" t="str">
            <v xml:space="preserve"> </v>
          </cell>
          <cell r="Y404" t="str">
            <v xml:space="preserve"> </v>
          </cell>
          <cell r="Z404" t="str">
            <v xml:space="preserve"> </v>
          </cell>
          <cell r="AA404" t="str">
            <v xml:space="preserve"> </v>
          </cell>
          <cell r="AB404" t="str">
            <v xml:space="preserve"> </v>
          </cell>
          <cell r="AC404" t="str">
            <v xml:space="preserve"> </v>
          </cell>
          <cell r="AD404" t="str">
            <v xml:space="preserve"> </v>
          </cell>
          <cell r="AE404" t="str">
            <v xml:space="preserve"> </v>
          </cell>
          <cell r="AF404" t="str">
            <v>2008 -2009</v>
          </cell>
          <cell r="AG404" t="str">
            <v>MFC-L6910DN or DCP-L5710DW or DCP-L5510DW</v>
          </cell>
        </row>
        <row r="405">
          <cell r="A405">
            <v>8460</v>
          </cell>
          <cell r="B405" t="str">
            <v xml:space="preserve">Drum Unit - DR3115 </v>
          </cell>
          <cell r="C405">
            <v>25000</v>
          </cell>
          <cell r="D405" t="str">
            <v>Toner Unit - TN3185</v>
          </cell>
          <cell r="E405">
            <v>7000</v>
          </cell>
          <cell r="F405" t="str">
            <v xml:space="preserve"> </v>
          </cell>
          <cell r="G405" t="str">
            <v xml:space="preserve"> </v>
          </cell>
          <cell r="H405" t="str">
            <v xml:space="preserve"> </v>
          </cell>
          <cell r="I405" t="str">
            <v xml:space="preserve"> </v>
          </cell>
          <cell r="J405" t="str">
            <v xml:space="preserve"> </v>
          </cell>
          <cell r="K405" t="str">
            <v xml:space="preserve"> </v>
          </cell>
          <cell r="L405" t="str">
            <v xml:space="preserve"> </v>
          </cell>
          <cell r="M405" t="str">
            <v xml:space="preserve"> </v>
          </cell>
          <cell r="N405" t="str">
            <v xml:space="preserve"> </v>
          </cell>
          <cell r="O405" t="str">
            <v xml:space="preserve"> </v>
          </cell>
          <cell r="P405" t="str">
            <v xml:space="preserve"> </v>
          </cell>
          <cell r="Q405" t="str">
            <v xml:space="preserve"> </v>
          </cell>
          <cell r="R405" t="str">
            <v xml:space="preserve"> </v>
          </cell>
          <cell r="S405" t="str">
            <v xml:space="preserve"> </v>
          </cell>
          <cell r="T405" t="str">
            <v xml:space="preserve"> </v>
          </cell>
          <cell r="U405" t="str">
            <v xml:space="preserve"> </v>
          </cell>
          <cell r="V405" t="str">
            <v xml:space="preserve"> </v>
          </cell>
          <cell r="W405" t="str">
            <v xml:space="preserve"> </v>
          </cell>
          <cell r="X405" t="str">
            <v xml:space="preserve"> </v>
          </cell>
          <cell r="Y405" t="str">
            <v xml:space="preserve"> </v>
          </cell>
          <cell r="Z405" t="str">
            <v xml:space="preserve"> </v>
          </cell>
          <cell r="AA405" t="str">
            <v xml:space="preserve"> </v>
          </cell>
          <cell r="AB405" t="str">
            <v xml:space="preserve"> </v>
          </cell>
          <cell r="AC405" t="str">
            <v xml:space="preserve"> </v>
          </cell>
          <cell r="AD405" t="str">
            <v xml:space="preserve"> </v>
          </cell>
          <cell r="AE405" t="str">
            <v xml:space="preserve"> </v>
          </cell>
          <cell r="AF405" t="str">
            <v>2008 -2009</v>
          </cell>
          <cell r="AG405" t="str">
            <v>MFC-L6910DN or DCP-L5710DW or DCP-L5510DW</v>
          </cell>
        </row>
        <row r="406">
          <cell r="A406">
            <v>8840</v>
          </cell>
          <cell r="B406" t="str">
            <v xml:space="preserve">Drum Unit - DR3000 </v>
          </cell>
          <cell r="C406">
            <v>20000</v>
          </cell>
          <cell r="D406" t="str">
            <v>Toner Unit - TN3060</v>
          </cell>
          <cell r="E406">
            <v>6700</v>
          </cell>
          <cell r="F406" t="str">
            <v xml:space="preserve"> </v>
          </cell>
          <cell r="G406" t="str">
            <v xml:space="preserve"> </v>
          </cell>
          <cell r="H406" t="str">
            <v xml:space="preserve"> </v>
          </cell>
          <cell r="I406" t="str">
            <v xml:space="preserve"> </v>
          </cell>
          <cell r="J406" t="str">
            <v xml:space="preserve"> </v>
          </cell>
          <cell r="K406" t="str">
            <v xml:space="preserve"> </v>
          </cell>
          <cell r="L406" t="str">
            <v xml:space="preserve"> </v>
          </cell>
          <cell r="M406" t="str">
            <v xml:space="preserve"> </v>
          </cell>
          <cell r="N406" t="str">
            <v xml:space="preserve"> </v>
          </cell>
          <cell r="O406" t="str">
            <v xml:space="preserve"> </v>
          </cell>
          <cell r="P406" t="str">
            <v xml:space="preserve"> </v>
          </cell>
          <cell r="Q406" t="str">
            <v xml:space="preserve"> </v>
          </cell>
          <cell r="R406" t="str">
            <v xml:space="preserve"> </v>
          </cell>
          <cell r="S406" t="str">
            <v xml:space="preserve"> </v>
          </cell>
          <cell r="T406" t="str">
            <v xml:space="preserve"> </v>
          </cell>
          <cell r="U406" t="str">
            <v xml:space="preserve"> </v>
          </cell>
          <cell r="V406" t="str">
            <v xml:space="preserve"> </v>
          </cell>
          <cell r="W406" t="str">
            <v xml:space="preserve"> </v>
          </cell>
          <cell r="X406" t="str">
            <v xml:space="preserve"> </v>
          </cell>
          <cell r="Y406" t="str">
            <v xml:space="preserve"> </v>
          </cell>
          <cell r="Z406" t="str">
            <v xml:space="preserve"> </v>
          </cell>
          <cell r="AA406" t="str">
            <v xml:space="preserve"> </v>
          </cell>
          <cell r="AB406" t="str">
            <v xml:space="preserve"> </v>
          </cell>
          <cell r="AC406" t="str">
            <v xml:space="preserve"> </v>
          </cell>
          <cell r="AD406" t="str">
            <v xml:space="preserve"> </v>
          </cell>
          <cell r="AE406" t="str">
            <v xml:space="preserve"> </v>
          </cell>
          <cell r="AF406" t="str">
            <v>2004 - 2005</v>
          </cell>
          <cell r="AG406" t="str">
            <v>MFC-L6910DN or DCP-L5710DW or DCP-L5510DW</v>
          </cell>
        </row>
        <row r="407">
          <cell r="A407">
            <v>8440</v>
          </cell>
          <cell r="B407" t="str">
            <v xml:space="preserve">Drum Unit - DR3000 </v>
          </cell>
          <cell r="C407">
            <v>20000</v>
          </cell>
          <cell r="D407" t="str">
            <v>Toner Unit - TN3060</v>
          </cell>
          <cell r="E407">
            <v>6700</v>
          </cell>
          <cell r="F407" t="str">
            <v xml:space="preserve"> </v>
          </cell>
          <cell r="G407" t="str">
            <v xml:space="preserve"> </v>
          </cell>
          <cell r="H407" t="str">
            <v xml:space="preserve"> </v>
          </cell>
          <cell r="I407" t="str">
            <v xml:space="preserve"> </v>
          </cell>
          <cell r="J407" t="str">
            <v xml:space="preserve"> </v>
          </cell>
          <cell r="K407" t="str">
            <v xml:space="preserve"> </v>
          </cell>
          <cell r="L407" t="str">
            <v xml:space="preserve"> </v>
          </cell>
          <cell r="M407" t="str">
            <v xml:space="preserve"> </v>
          </cell>
          <cell r="N407" t="str">
            <v xml:space="preserve"> </v>
          </cell>
          <cell r="O407" t="str">
            <v xml:space="preserve"> </v>
          </cell>
          <cell r="P407" t="str">
            <v xml:space="preserve"> </v>
          </cell>
          <cell r="Q407" t="str">
            <v xml:space="preserve"> </v>
          </cell>
          <cell r="R407" t="str">
            <v xml:space="preserve"> </v>
          </cell>
          <cell r="S407" t="str">
            <v xml:space="preserve"> </v>
          </cell>
          <cell r="T407" t="str">
            <v xml:space="preserve"> </v>
          </cell>
          <cell r="U407" t="str">
            <v xml:space="preserve"> </v>
          </cell>
          <cell r="V407" t="str">
            <v xml:space="preserve"> </v>
          </cell>
          <cell r="W407" t="str">
            <v xml:space="preserve"> </v>
          </cell>
          <cell r="X407" t="str">
            <v xml:space="preserve"> </v>
          </cell>
          <cell r="Y407" t="str">
            <v xml:space="preserve"> </v>
          </cell>
          <cell r="Z407" t="str">
            <v xml:space="preserve"> </v>
          </cell>
          <cell r="AA407" t="str">
            <v xml:space="preserve"> </v>
          </cell>
          <cell r="AB407" t="str">
            <v xml:space="preserve"> </v>
          </cell>
          <cell r="AC407" t="str">
            <v xml:space="preserve"> </v>
          </cell>
          <cell r="AD407" t="str">
            <v xml:space="preserve"> </v>
          </cell>
          <cell r="AE407" t="str">
            <v xml:space="preserve"> </v>
          </cell>
          <cell r="AF407" t="str">
            <v>2004 - 2005</v>
          </cell>
          <cell r="AG407" t="str">
            <v>MFC-L6910DN or DCP-L5710DW or DCP-L5510DW</v>
          </cell>
        </row>
        <row r="408">
          <cell r="A408">
            <v>8220</v>
          </cell>
          <cell r="B408" t="str">
            <v xml:space="preserve">Drum Unit - DR3000 </v>
          </cell>
          <cell r="C408">
            <v>20000</v>
          </cell>
          <cell r="D408" t="str">
            <v>Toner Unit - TN3060</v>
          </cell>
          <cell r="E408">
            <v>6700</v>
          </cell>
          <cell r="F408" t="str">
            <v xml:space="preserve"> </v>
          </cell>
          <cell r="G408" t="str">
            <v xml:space="preserve"> </v>
          </cell>
          <cell r="H408" t="str">
            <v xml:space="preserve"> </v>
          </cell>
          <cell r="I408" t="str">
            <v xml:space="preserve"> </v>
          </cell>
          <cell r="J408" t="str">
            <v xml:space="preserve"> </v>
          </cell>
          <cell r="K408" t="str">
            <v xml:space="preserve"> </v>
          </cell>
          <cell r="L408" t="str">
            <v xml:space="preserve"> </v>
          </cell>
          <cell r="M408" t="str">
            <v xml:space="preserve"> </v>
          </cell>
          <cell r="N408" t="str">
            <v xml:space="preserve"> </v>
          </cell>
          <cell r="O408" t="str">
            <v xml:space="preserve"> </v>
          </cell>
          <cell r="P408" t="str">
            <v xml:space="preserve"> </v>
          </cell>
          <cell r="Q408" t="str">
            <v xml:space="preserve"> </v>
          </cell>
          <cell r="R408" t="str">
            <v xml:space="preserve"> </v>
          </cell>
          <cell r="S408" t="str">
            <v xml:space="preserve"> </v>
          </cell>
          <cell r="T408" t="str">
            <v xml:space="preserve"> </v>
          </cell>
          <cell r="U408" t="str">
            <v xml:space="preserve"> </v>
          </cell>
          <cell r="V408" t="str">
            <v xml:space="preserve"> </v>
          </cell>
          <cell r="W408" t="str">
            <v xml:space="preserve"> </v>
          </cell>
          <cell r="X408" t="str">
            <v xml:space="preserve"> </v>
          </cell>
          <cell r="Y408" t="str">
            <v xml:space="preserve"> </v>
          </cell>
          <cell r="Z408" t="str">
            <v xml:space="preserve"> </v>
          </cell>
          <cell r="AA408" t="str">
            <v xml:space="preserve"> </v>
          </cell>
          <cell r="AB408" t="str">
            <v xml:space="preserve"> </v>
          </cell>
          <cell r="AC408" t="str">
            <v xml:space="preserve"> </v>
          </cell>
          <cell r="AD408" t="str">
            <v xml:space="preserve"> </v>
          </cell>
          <cell r="AE408" t="str">
            <v xml:space="preserve"> </v>
          </cell>
          <cell r="AF408" t="str">
            <v>2004 - 2011</v>
          </cell>
          <cell r="AG408" t="str">
            <v>MFC-L6910DN or DCP-L5710DW or DCP-L5510DW</v>
          </cell>
        </row>
        <row r="409">
          <cell r="A409">
            <v>8045</v>
          </cell>
          <cell r="B409" t="str">
            <v xml:space="preserve">Drum Unit - DR3000 </v>
          </cell>
          <cell r="C409">
            <v>20000</v>
          </cell>
          <cell r="D409" t="str">
            <v>Toner Unit - TN3060</v>
          </cell>
          <cell r="E409">
            <v>6700</v>
          </cell>
          <cell r="F409" t="str">
            <v xml:space="preserve"> </v>
          </cell>
          <cell r="G409" t="str">
            <v xml:space="preserve"> </v>
          </cell>
          <cell r="H409" t="str">
            <v xml:space="preserve"> </v>
          </cell>
          <cell r="I409" t="str">
            <v xml:space="preserve"> </v>
          </cell>
          <cell r="J409" t="str">
            <v xml:space="preserve"> </v>
          </cell>
          <cell r="K409" t="str">
            <v xml:space="preserve"> </v>
          </cell>
          <cell r="L409" t="str">
            <v xml:space="preserve"> </v>
          </cell>
          <cell r="M409" t="str">
            <v xml:space="preserve"> </v>
          </cell>
          <cell r="N409" t="str">
            <v xml:space="preserve"> </v>
          </cell>
          <cell r="O409" t="str">
            <v xml:space="preserve"> </v>
          </cell>
          <cell r="P409" t="str">
            <v xml:space="preserve"> </v>
          </cell>
          <cell r="Q409" t="str">
            <v xml:space="preserve"> </v>
          </cell>
          <cell r="R409" t="str">
            <v xml:space="preserve"> </v>
          </cell>
          <cell r="S409" t="str">
            <v xml:space="preserve"> </v>
          </cell>
          <cell r="T409" t="str">
            <v xml:space="preserve"> </v>
          </cell>
          <cell r="U409" t="str">
            <v xml:space="preserve"> </v>
          </cell>
          <cell r="V409" t="str">
            <v xml:space="preserve"> </v>
          </cell>
          <cell r="W409" t="str">
            <v xml:space="preserve"> </v>
          </cell>
          <cell r="X409" t="str">
            <v xml:space="preserve"> </v>
          </cell>
          <cell r="Y409" t="str">
            <v xml:space="preserve"> </v>
          </cell>
          <cell r="Z409" t="str">
            <v xml:space="preserve"> </v>
          </cell>
          <cell r="AA409" t="str">
            <v xml:space="preserve"> </v>
          </cell>
          <cell r="AB409" t="str">
            <v xml:space="preserve"> </v>
          </cell>
          <cell r="AC409" t="str">
            <v xml:space="preserve"> </v>
          </cell>
          <cell r="AD409" t="str">
            <v xml:space="preserve"> </v>
          </cell>
          <cell r="AE409" t="str">
            <v xml:space="preserve"> </v>
          </cell>
          <cell r="AF409" t="str">
            <v>2004 - 2005</v>
          </cell>
          <cell r="AG409" t="str">
            <v>MFC-L6910DN or DCP-L5710DW or DCP-L5510DW</v>
          </cell>
        </row>
        <row r="410">
          <cell r="A410">
            <v>8045</v>
          </cell>
          <cell r="B410" t="str">
            <v xml:space="preserve">Drum Unit - DR3000 </v>
          </cell>
          <cell r="C410">
            <v>20000</v>
          </cell>
          <cell r="D410" t="str">
            <v>Toner Unit - TN3060</v>
          </cell>
          <cell r="E410">
            <v>6700</v>
          </cell>
          <cell r="F410" t="str">
            <v xml:space="preserve"> </v>
          </cell>
          <cell r="G410" t="str">
            <v xml:space="preserve"> </v>
          </cell>
          <cell r="H410" t="str">
            <v xml:space="preserve"> </v>
          </cell>
          <cell r="I410" t="str">
            <v xml:space="preserve"> </v>
          </cell>
          <cell r="J410" t="str">
            <v xml:space="preserve"> </v>
          </cell>
          <cell r="K410" t="str">
            <v xml:space="preserve"> </v>
          </cell>
          <cell r="L410" t="str">
            <v xml:space="preserve"> </v>
          </cell>
          <cell r="M410" t="str">
            <v xml:space="preserve"> </v>
          </cell>
          <cell r="N410" t="str">
            <v xml:space="preserve"> </v>
          </cell>
          <cell r="O410" t="str">
            <v xml:space="preserve"> </v>
          </cell>
          <cell r="P410" t="str">
            <v xml:space="preserve"> </v>
          </cell>
          <cell r="Q410" t="str">
            <v xml:space="preserve"> </v>
          </cell>
          <cell r="R410" t="str">
            <v xml:space="preserve"> </v>
          </cell>
          <cell r="S410" t="str">
            <v xml:space="preserve"> </v>
          </cell>
          <cell r="T410" t="str">
            <v xml:space="preserve"> </v>
          </cell>
          <cell r="U410" t="str">
            <v xml:space="preserve"> </v>
          </cell>
          <cell r="V410" t="str">
            <v xml:space="preserve"> </v>
          </cell>
          <cell r="W410" t="str">
            <v xml:space="preserve"> </v>
          </cell>
          <cell r="X410" t="str">
            <v xml:space="preserve"> </v>
          </cell>
          <cell r="Y410" t="str">
            <v xml:space="preserve"> </v>
          </cell>
          <cell r="Z410" t="str">
            <v xml:space="preserve"> </v>
          </cell>
          <cell r="AA410" t="str">
            <v xml:space="preserve"> </v>
          </cell>
          <cell r="AB410" t="str">
            <v xml:space="preserve"> </v>
          </cell>
          <cell r="AC410" t="str">
            <v xml:space="preserve"> </v>
          </cell>
          <cell r="AD410" t="str">
            <v xml:space="preserve"> </v>
          </cell>
          <cell r="AE410" t="str">
            <v xml:space="preserve"> </v>
          </cell>
          <cell r="AF410" t="str">
            <v>2004 - 2005</v>
          </cell>
          <cell r="AG410" t="str">
            <v>MFC-L6910DN or DCP-L5710DW or DCP-L5510DW</v>
          </cell>
        </row>
        <row r="411">
          <cell r="A411">
            <v>8040</v>
          </cell>
          <cell r="B411" t="str">
            <v xml:space="preserve">Drum Unit - DR3000 </v>
          </cell>
          <cell r="C411">
            <v>20000</v>
          </cell>
          <cell r="D411" t="str">
            <v>Toner Unit - TN3060</v>
          </cell>
          <cell r="E411">
            <v>6700</v>
          </cell>
          <cell r="F411" t="str">
            <v xml:space="preserve"> </v>
          </cell>
          <cell r="G411" t="str">
            <v xml:space="preserve"> </v>
          </cell>
          <cell r="H411" t="str">
            <v xml:space="preserve"> </v>
          </cell>
          <cell r="I411" t="str">
            <v xml:space="preserve"> </v>
          </cell>
          <cell r="J411" t="str">
            <v xml:space="preserve"> </v>
          </cell>
          <cell r="K411" t="str">
            <v xml:space="preserve"> </v>
          </cell>
          <cell r="L411" t="str">
            <v xml:space="preserve"> </v>
          </cell>
          <cell r="M411" t="str">
            <v xml:space="preserve"> </v>
          </cell>
          <cell r="N411" t="str">
            <v xml:space="preserve"> </v>
          </cell>
          <cell r="O411" t="str">
            <v xml:space="preserve"> </v>
          </cell>
          <cell r="P411" t="str">
            <v xml:space="preserve"> </v>
          </cell>
          <cell r="Q411" t="str">
            <v xml:space="preserve"> </v>
          </cell>
          <cell r="R411" t="str">
            <v xml:space="preserve"> </v>
          </cell>
          <cell r="S411" t="str">
            <v xml:space="preserve"> </v>
          </cell>
          <cell r="T411" t="str">
            <v xml:space="preserve"> </v>
          </cell>
          <cell r="U411" t="str">
            <v xml:space="preserve"> </v>
          </cell>
          <cell r="V411" t="str">
            <v xml:space="preserve"> </v>
          </cell>
          <cell r="W411" t="str">
            <v xml:space="preserve"> </v>
          </cell>
          <cell r="X411" t="str">
            <v xml:space="preserve"> </v>
          </cell>
          <cell r="Y411" t="str">
            <v xml:space="preserve"> </v>
          </cell>
          <cell r="Z411" t="str">
            <v xml:space="preserve"> </v>
          </cell>
          <cell r="AA411" t="str">
            <v xml:space="preserve"> </v>
          </cell>
          <cell r="AB411" t="str">
            <v xml:space="preserve"> </v>
          </cell>
          <cell r="AC411" t="str">
            <v xml:space="preserve"> </v>
          </cell>
          <cell r="AD411" t="str">
            <v xml:space="preserve"> </v>
          </cell>
          <cell r="AE411" t="str">
            <v xml:space="preserve"> </v>
          </cell>
          <cell r="AF411" t="str">
            <v>2004 - 2005</v>
          </cell>
          <cell r="AG411" t="str">
            <v>MFC-L6910DN or DCP-L5710DW or DCP-L5510DW</v>
          </cell>
        </row>
        <row r="412">
          <cell r="A412">
            <v>7860</v>
          </cell>
          <cell r="B412" t="str">
            <v>Drum Unit - DR2255</v>
          </cell>
          <cell r="C412">
            <v>12000</v>
          </cell>
          <cell r="D412" t="str">
            <v>Toner Unit - TN2280</v>
          </cell>
          <cell r="E412">
            <v>2600</v>
          </cell>
          <cell r="F412" t="str">
            <v xml:space="preserve"> </v>
          </cell>
          <cell r="G412" t="str">
            <v xml:space="preserve"> </v>
          </cell>
          <cell r="H412" t="str">
            <v xml:space="preserve"> </v>
          </cell>
          <cell r="I412" t="str">
            <v xml:space="preserve"> </v>
          </cell>
          <cell r="J412" t="str">
            <v xml:space="preserve"> </v>
          </cell>
          <cell r="K412" t="str">
            <v xml:space="preserve"> </v>
          </cell>
          <cell r="L412" t="str">
            <v xml:space="preserve"> </v>
          </cell>
          <cell r="M412" t="str">
            <v xml:space="preserve"> </v>
          </cell>
          <cell r="N412" t="str">
            <v xml:space="preserve"> </v>
          </cell>
          <cell r="O412" t="str">
            <v xml:space="preserve"> </v>
          </cell>
          <cell r="P412" t="str">
            <v xml:space="preserve"> </v>
          </cell>
          <cell r="Q412" t="str">
            <v xml:space="preserve"> </v>
          </cell>
          <cell r="R412" t="str">
            <v xml:space="preserve"> </v>
          </cell>
          <cell r="S412" t="str">
            <v xml:space="preserve"> </v>
          </cell>
          <cell r="T412" t="str">
            <v xml:space="preserve"> </v>
          </cell>
          <cell r="U412" t="str">
            <v xml:space="preserve"> </v>
          </cell>
          <cell r="V412" t="str">
            <v xml:space="preserve"> </v>
          </cell>
          <cell r="W412" t="str">
            <v xml:space="preserve"> </v>
          </cell>
          <cell r="X412" t="str">
            <v xml:space="preserve"> </v>
          </cell>
          <cell r="Y412" t="str">
            <v xml:space="preserve"> </v>
          </cell>
          <cell r="Z412" t="str">
            <v xml:space="preserve"> </v>
          </cell>
          <cell r="AA412" t="str">
            <v xml:space="preserve"> </v>
          </cell>
          <cell r="AB412" t="str">
            <v xml:space="preserve"> </v>
          </cell>
          <cell r="AC412" t="str">
            <v xml:space="preserve"> </v>
          </cell>
          <cell r="AD412" t="str">
            <v xml:space="preserve"> </v>
          </cell>
          <cell r="AE412" t="str">
            <v xml:space="preserve"> </v>
          </cell>
          <cell r="AF412" t="str">
            <v>2011 - 2015</v>
          </cell>
          <cell r="AG412" t="str">
            <v>MFC-L2700DW or DCP-L2540DW</v>
          </cell>
        </row>
        <row r="413">
          <cell r="A413">
            <v>7360</v>
          </cell>
          <cell r="B413" t="str">
            <v>Drum Unit - DR2255</v>
          </cell>
          <cell r="C413">
            <v>12000</v>
          </cell>
          <cell r="D413" t="str">
            <v>Toner Unit - TN2280</v>
          </cell>
          <cell r="E413">
            <v>2600</v>
          </cell>
          <cell r="F413" t="str">
            <v xml:space="preserve"> </v>
          </cell>
          <cell r="G413" t="str">
            <v xml:space="preserve"> </v>
          </cell>
          <cell r="H413" t="str">
            <v xml:space="preserve"> </v>
          </cell>
          <cell r="I413" t="str">
            <v xml:space="preserve"> </v>
          </cell>
          <cell r="J413" t="str">
            <v xml:space="preserve"> </v>
          </cell>
          <cell r="K413" t="str">
            <v xml:space="preserve"> </v>
          </cell>
          <cell r="L413" t="str">
            <v xml:space="preserve"> </v>
          </cell>
          <cell r="M413" t="str">
            <v xml:space="preserve"> </v>
          </cell>
          <cell r="N413" t="str">
            <v xml:space="preserve"> </v>
          </cell>
          <cell r="O413" t="str">
            <v xml:space="preserve"> </v>
          </cell>
          <cell r="P413" t="str">
            <v xml:space="preserve"> </v>
          </cell>
          <cell r="Q413" t="str">
            <v xml:space="preserve"> </v>
          </cell>
          <cell r="R413" t="str">
            <v xml:space="preserve"> </v>
          </cell>
          <cell r="S413" t="str">
            <v xml:space="preserve"> </v>
          </cell>
          <cell r="T413" t="str">
            <v xml:space="preserve"> </v>
          </cell>
          <cell r="U413" t="str">
            <v xml:space="preserve"> </v>
          </cell>
          <cell r="V413" t="str">
            <v xml:space="preserve"> </v>
          </cell>
          <cell r="W413" t="str">
            <v xml:space="preserve"> </v>
          </cell>
          <cell r="X413" t="str">
            <v xml:space="preserve"> </v>
          </cell>
          <cell r="Y413" t="str">
            <v xml:space="preserve"> </v>
          </cell>
          <cell r="Z413" t="str">
            <v xml:space="preserve"> </v>
          </cell>
          <cell r="AA413" t="str">
            <v xml:space="preserve"> </v>
          </cell>
          <cell r="AB413" t="str">
            <v xml:space="preserve"> </v>
          </cell>
          <cell r="AC413" t="str">
            <v xml:space="preserve"> </v>
          </cell>
          <cell r="AD413" t="str">
            <v xml:space="preserve"> </v>
          </cell>
          <cell r="AE413" t="str">
            <v xml:space="preserve"> </v>
          </cell>
          <cell r="AF413" t="str">
            <v>2011 - 2015</v>
          </cell>
          <cell r="AG413" t="str">
            <v>MFC-L2700DW or DCP-L2540DW</v>
          </cell>
        </row>
        <row r="414">
          <cell r="A414">
            <v>7065</v>
          </cell>
          <cell r="B414" t="str">
            <v>Drum Unit - DR2255</v>
          </cell>
          <cell r="C414">
            <v>12000</v>
          </cell>
          <cell r="D414" t="str">
            <v>Toner Unit - TN2280</v>
          </cell>
          <cell r="E414">
            <v>2600</v>
          </cell>
          <cell r="F414" t="str">
            <v xml:space="preserve"> </v>
          </cell>
          <cell r="G414" t="str">
            <v xml:space="preserve"> </v>
          </cell>
          <cell r="H414" t="str">
            <v xml:space="preserve"> </v>
          </cell>
          <cell r="I414" t="str">
            <v xml:space="preserve"> </v>
          </cell>
          <cell r="J414" t="str">
            <v xml:space="preserve"> </v>
          </cell>
          <cell r="K414" t="str">
            <v xml:space="preserve"> </v>
          </cell>
          <cell r="L414" t="str">
            <v xml:space="preserve"> </v>
          </cell>
          <cell r="M414" t="str">
            <v xml:space="preserve"> </v>
          </cell>
          <cell r="N414" t="str">
            <v xml:space="preserve"> </v>
          </cell>
          <cell r="O414" t="str">
            <v xml:space="preserve"> </v>
          </cell>
          <cell r="P414" t="str">
            <v xml:space="preserve"> </v>
          </cell>
          <cell r="Q414" t="str">
            <v xml:space="preserve"> </v>
          </cell>
          <cell r="R414" t="str">
            <v xml:space="preserve"> </v>
          </cell>
          <cell r="S414" t="str">
            <v xml:space="preserve"> </v>
          </cell>
          <cell r="T414" t="str">
            <v xml:space="preserve"> </v>
          </cell>
          <cell r="U414" t="str">
            <v xml:space="preserve"> </v>
          </cell>
          <cell r="V414" t="str">
            <v xml:space="preserve"> </v>
          </cell>
          <cell r="W414" t="str">
            <v xml:space="preserve"> </v>
          </cell>
          <cell r="X414" t="str">
            <v xml:space="preserve"> </v>
          </cell>
          <cell r="Y414" t="str">
            <v xml:space="preserve"> </v>
          </cell>
          <cell r="Z414" t="str">
            <v xml:space="preserve"> </v>
          </cell>
          <cell r="AA414" t="str">
            <v xml:space="preserve"> </v>
          </cell>
          <cell r="AB414" t="str">
            <v xml:space="preserve"> </v>
          </cell>
          <cell r="AC414" t="str">
            <v xml:space="preserve"> </v>
          </cell>
          <cell r="AD414" t="str">
            <v xml:space="preserve"> </v>
          </cell>
          <cell r="AE414" t="str">
            <v xml:space="preserve"> </v>
          </cell>
          <cell r="AF414" t="str">
            <v>2011 - 2014</v>
          </cell>
          <cell r="AG414" t="str">
            <v>MFC-L2700DW or DCP-L2540DW</v>
          </cell>
        </row>
        <row r="415">
          <cell r="A415">
            <v>7055</v>
          </cell>
          <cell r="B415" t="str">
            <v>Drum Unit - DR2255</v>
          </cell>
          <cell r="C415">
            <v>12000</v>
          </cell>
          <cell r="D415" t="str">
            <v>Toner Unit - TN2060</v>
          </cell>
          <cell r="E415">
            <v>700</v>
          </cell>
          <cell r="F415" t="str">
            <v xml:space="preserve"> </v>
          </cell>
          <cell r="G415" t="str">
            <v xml:space="preserve"> </v>
          </cell>
          <cell r="H415" t="str">
            <v xml:space="preserve"> </v>
          </cell>
          <cell r="I415" t="str">
            <v xml:space="preserve"> </v>
          </cell>
          <cell r="J415" t="str">
            <v xml:space="preserve"> </v>
          </cell>
          <cell r="K415" t="str">
            <v xml:space="preserve"> </v>
          </cell>
          <cell r="L415" t="str">
            <v xml:space="preserve"> </v>
          </cell>
          <cell r="M415" t="str">
            <v xml:space="preserve"> </v>
          </cell>
          <cell r="N415" t="str">
            <v xml:space="preserve"> </v>
          </cell>
          <cell r="O415" t="str">
            <v xml:space="preserve"> </v>
          </cell>
          <cell r="P415" t="str">
            <v xml:space="preserve"> </v>
          </cell>
          <cell r="Q415" t="str">
            <v xml:space="preserve"> </v>
          </cell>
          <cell r="R415" t="str">
            <v xml:space="preserve"> </v>
          </cell>
          <cell r="S415" t="str">
            <v xml:space="preserve"> </v>
          </cell>
          <cell r="T415" t="str">
            <v xml:space="preserve"> </v>
          </cell>
          <cell r="U415" t="str">
            <v xml:space="preserve"> </v>
          </cell>
          <cell r="V415" t="str">
            <v xml:space="preserve"> </v>
          </cell>
          <cell r="W415" t="str">
            <v xml:space="preserve"> </v>
          </cell>
          <cell r="X415" t="str">
            <v xml:space="preserve"> </v>
          </cell>
          <cell r="Y415" t="str">
            <v xml:space="preserve"> </v>
          </cell>
          <cell r="Z415" t="str">
            <v xml:space="preserve"> </v>
          </cell>
          <cell r="AA415" t="str">
            <v xml:space="preserve"> </v>
          </cell>
          <cell r="AB415" t="str">
            <v xml:space="preserve"> </v>
          </cell>
          <cell r="AC415" t="str">
            <v xml:space="preserve"> </v>
          </cell>
          <cell r="AD415" t="str">
            <v xml:space="preserve"> </v>
          </cell>
          <cell r="AE415" t="str">
            <v xml:space="preserve"> </v>
          </cell>
          <cell r="AF415" t="str">
            <v>2011 - 2015</v>
          </cell>
          <cell r="AG415" t="str">
            <v>MFC-L2700DW or DCP-L2540DW</v>
          </cell>
        </row>
        <row r="416">
          <cell r="A416">
            <v>7850</v>
          </cell>
          <cell r="B416" t="str">
            <v>Drum Unit - DR2125</v>
          </cell>
          <cell r="C416">
            <v>12000</v>
          </cell>
          <cell r="D416" t="str">
            <v>Toner Unit - TN2150</v>
          </cell>
          <cell r="E416">
            <v>2600</v>
          </cell>
          <cell r="F416" t="str">
            <v xml:space="preserve"> </v>
          </cell>
          <cell r="G416" t="str">
            <v xml:space="preserve"> </v>
          </cell>
          <cell r="H416" t="str">
            <v xml:space="preserve"> </v>
          </cell>
          <cell r="I416" t="str">
            <v xml:space="preserve"> </v>
          </cell>
          <cell r="J416" t="str">
            <v xml:space="preserve"> </v>
          </cell>
          <cell r="K416" t="str">
            <v xml:space="preserve"> </v>
          </cell>
          <cell r="L416" t="str">
            <v xml:space="preserve"> </v>
          </cell>
          <cell r="M416" t="str">
            <v xml:space="preserve"> </v>
          </cell>
          <cell r="N416" t="str">
            <v xml:space="preserve"> </v>
          </cell>
          <cell r="O416" t="str">
            <v xml:space="preserve"> </v>
          </cell>
          <cell r="P416" t="str">
            <v xml:space="preserve"> </v>
          </cell>
          <cell r="Q416" t="str">
            <v xml:space="preserve"> </v>
          </cell>
          <cell r="R416" t="str">
            <v xml:space="preserve"> </v>
          </cell>
          <cell r="S416" t="str">
            <v xml:space="preserve"> </v>
          </cell>
          <cell r="T416" t="str">
            <v xml:space="preserve"> </v>
          </cell>
          <cell r="U416" t="str">
            <v xml:space="preserve"> </v>
          </cell>
          <cell r="V416" t="str">
            <v xml:space="preserve"> </v>
          </cell>
          <cell r="W416" t="str">
            <v xml:space="preserve"> </v>
          </cell>
          <cell r="X416" t="str">
            <v xml:space="preserve"> </v>
          </cell>
          <cell r="Y416" t="str">
            <v xml:space="preserve"> </v>
          </cell>
          <cell r="Z416" t="str">
            <v xml:space="preserve"> </v>
          </cell>
          <cell r="AA416" t="str">
            <v xml:space="preserve"> </v>
          </cell>
          <cell r="AB416" t="str">
            <v xml:space="preserve"> </v>
          </cell>
          <cell r="AC416" t="str">
            <v xml:space="preserve"> </v>
          </cell>
          <cell r="AD416" t="str">
            <v xml:space="preserve"> </v>
          </cell>
          <cell r="AE416" t="str">
            <v xml:space="preserve"> </v>
          </cell>
          <cell r="AF416" t="str">
            <v>2008 - 2011</v>
          </cell>
          <cell r="AG416" t="str">
            <v>MFC-L2700DW or DCP-L2540DW</v>
          </cell>
        </row>
        <row r="417">
          <cell r="A417">
            <v>7840</v>
          </cell>
          <cell r="B417" t="str">
            <v>Drum Unit - DR2125</v>
          </cell>
          <cell r="C417">
            <v>12000</v>
          </cell>
          <cell r="D417" t="str">
            <v>Toner Unit - TN2150</v>
          </cell>
          <cell r="E417">
            <v>2600</v>
          </cell>
          <cell r="F417" t="str">
            <v xml:space="preserve"> </v>
          </cell>
          <cell r="G417" t="str">
            <v xml:space="preserve"> </v>
          </cell>
          <cell r="H417" t="str">
            <v xml:space="preserve"> </v>
          </cell>
          <cell r="I417" t="str">
            <v xml:space="preserve"> </v>
          </cell>
          <cell r="J417" t="str">
            <v xml:space="preserve"> </v>
          </cell>
          <cell r="K417" t="str">
            <v xml:space="preserve"> </v>
          </cell>
          <cell r="L417" t="str">
            <v xml:space="preserve"> </v>
          </cell>
          <cell r="M417" t="str">
            <v xml:space="preserve"> </v>
          </cell>
          <cell r="N417" t="str">
            <v xml:space="preserve"> </v>
          </cell>
          <cell r="O417" t="str">
            <v xml:space="preserve"> </v>
          </cell>
          <cell r="P417" t="str">
            <v xml:space="preserve"> </v>
          </cell>
          <cell r="Q417" t="str">
            <v xml:space="preserve"> </v>
          </cell>
          <cell r="R417" t="str">
            <v xml:space="preserve"> </v>
          </cell>
          <cell r="S417" t="str">
            <v xml:space="preserve"> </v>
          </cell>
          <cell r="T417" t="str">
            <v xml:space="preserve"> </v>
          </cell>
          <cell r="U417" t="str">
            <v xml:space="preserve"> </v>
          </cell>
          <cell r="V417" t="str">
            <v xml:space="preserve"> </v>
          </cell>
          <cell r="W417" t="str">
            <v xml:space="preserve"> </v>
          </cell>
          <cell r="X417" t="str">
            <v xml:space="preserve"> </v>
          </cell>
          <cell r="Y417" t="str">
            <v xml:space="preserve"> </v>
          </cell>
          <cell r="Z417" t="str">
            <v xml:space="preserve"> </v>
          </cell>
          <cell r="AA417" t="str">
            <v xml:space="preserve"> </v>
          </cell>
          <cell r="AB417" t="str">
            <v xml:space="preserve"> </v>
          </cell>
          <cell r="AC417" t="str">
            <v xml:space="preserve"> </v>
          </cell>
          <cell r="AD417" t="str">
            <v xml:space="preserve"> </v>
          </cell>
          <cell r="AE417" t="str">
            <v xml:space="preserve"> </v>
          </cell>
          <cell r="AF417" t="str">
            <v>2008 - 2011</v>
          </cell>
          <cell r="AG417" t="str">
            <v>MFC-L2700DW or DCP-L2540DW</v>
          </cell>
        </row>
        <row r="418">
          <cell r="A418">
            <v>7440</v>
          </cell>
          <cell r="B418" t="str">
            <v>Drum Unit - DR2125</v>
          </cell>
          <cell r="C418">
            <v>12000</v>
          </cell>
          <cell r="D418" t="str">
            <v>Toner Unit - TN2150</v>
          </cell>
          <cell r="E418">
            <v>2600</v>
          </cell>
          <cell r="F418" t="str">
            <v xml:space="preserve"> </v>
          </cell>
          <cell r="G418" t="str">
            <v xml:space="preserve"> </v>
          </cell>
          <cell r="H418" t="str">
            <v xml:space="preserve"> </v>
          </cell>
          <cell r="I418" t="str">
            <v xml:space="preserve"> </v>
          </cell>
          <cell r="J418" t="str">
            <v xml:space="preserve"> </v>
          </cell>
          <cell r="K418" t="str">
            <v xml:space="preserve"> </v>
          </cell>
          <cell r="L418" t="str">
            <v xml:space="preserve"> </v>
          </cell>
          <cell r="M418" t="str">
            <v xml:space="preserve"> </v>
          </cell>
          <cell r="N418" t="str">
            <v xml:space="preserve"> </v>
          </cell>
          <cell r="O418" t="str">
            <v xml:space="preserve"> </v>
          </cell>
          <cell r="P418" t="str">
            <v xml:space="preserve"> </v>
          </cell>
          <cell r="Q418" t="str">
            <v xml:space="preserve"> </v>
          </cell>
          <cell r="R418" t="str">
            <v xml:space="preserve"> </v>
          </cell>
          <cell r="S418" t="str">
            <v xml:space="preserve"> </v>
          </cell>
          <cell r="T418" t="str">
            <v xml:space="preserve"> </v>
          </cell>
          <cell r="U418" t="str">
            <v xml:space="preserve"> </v>
          </cell>
          <cell r="V418" t="str">
            <v xml:space="preserve"> </v>
          </cell>
          <cell r="W418" t="str">
            <v xml:space="preserve"> </v>
          </cell>
          <cell r="X418" t="str">
            <v xml:space="preserve"> </v>
          </cell>
          <cell r="Y418" t="str">
            <v xml:space="preserve"> </v>
          </cell>
          <cell r="Z418" t="str">
            <v xml:space="preserve"> </v>
          </cell>
          <cell r="AA418" t="str">
            <v xml:space="preserve"> </v>
          </cell>
          <cell r="AB418" t="str">
            <v xml:space="preserve"> </v>
          </cell>
          <cell r="AC418" t="str">
            <v xml:space="preserve"> </v>
          </cell>
          <cell r="AD418" t="str">
            <v xml:space="preserve"> </v>
          </cell>
          <cell r="AE418" t="str">
            <v xml:space="preserve"> </v>
          </cell>
          <cell r="AF418" t="str">
            <v>2008 - 2011</v>
          </cell>
          <cell r="AG418" t="str">
            <v>MFC-L2700DW or DCP-L2540DW</v>
          </cell>
        </row>
        <row r="419">
          <cell r="A419">
            <v>7320</v>
          </cell>
          <cell r="B419" t="str">
            <v>Drum Unit - DR2125</v>
          </cell>
          <cell r="C419">
            <v>12000</v>
          </cell>
          <cell r="D419" t="str">
            <v>Toner Unit - TN2150</v>
          </cell>
          <cell r="E419">
            <v>2600</v>
          </cell>
          <cell r="F419" t="str">
            <v xml:space="preserve"> </v>
          </cell>
          <cell r="G419" t="str">
            <v xml:space="preserve"> </v>
          </cell>
          <cell r="H419" t="str">
            <v xml:space="preserve"> </v>
          </cell>
          <cell r="I419" t="str">
            <v xml:space="preserve"> </v>
          </cell>
          <cell r="J419" t="str">
            <v xml:space="preserve"> </v>
          </cell>
          <cell r="K419" t="str">
            <v xml:space="preserve"> </v>
          </cell>
          <cell r="L419" t="str">
            <v xml:space="preserve"> </v>
          </cell>
          <cell r="M419" t="str">
            <v xml:space="preserve"> </v>
          </cell>
          <cell r="N419" t="str">
            <v xml:space="preserve"> </v>
          </cell>
          <cell r="O419" t="str">
            <v xml:space="preserve"> </v>
          </cell>
          <cell r="P419" t="str">
            <v xml:space="preserve"> </v>
          </cell>
          <cell r="Q419" t="str">
            <v xml:space="preserve"> </v>
          </cell>
          <cell r="R419" t="str">
            <v xml:space="preserve"> </v>
          </cell>
          <cell r="S419" t="str">
            <v xml:space="preserve"> </v>
          </cell>
          <cell r="T419" t="str">
            <v xml:space="preserve"> </v>
          </cell>
          <cell r="U419" t="str">
            <v xml:space="preserve"> </v>
          </cell>
          <cell r="V419" t="str">
            <v xml:space="preserve"> </v>
          </cell>
          <cell r="W419" t="str">
            <v xml:space="preserve"> </v>
          </cell>
          <cell r="X419" t="str">
            <v xml:space="preserve"> </v>
          </cell>
          <cell r="Y419" t="str">
            <v xml:space="preserve"> </v>
          </cell>
          <cell r="Z419" t="str">
            <v xml:space="preserve"> </v>
          </cell>
          <cell r="AA419" t="str">
            <v xml:space="preserve"> </v>
          </cell>
          <cell r="AB419" t="str">
            <v xml:space="preserve"> </v>
          </cell>
          <cell r="AC419" t="str">
            <v xml:space="preserve"> </v>
          </cell>
          <cell r="AD419" t="str">
            <v xml:space="preserve"> </v>
          </cell>
          <cell r="AE419" t="str">
            <v xml:space="preserve"> </v>
          </cell>
          <cell r="AF419" t="str">
            <v>2008 - 2011</v>
          </cell>
          <cell r="AG419" t="str">
            <v>MFC-L2700DW or DCP-L2540DW</v>
          </cell>
        </row>
        <row r="420">
          <cell r="A420">
            <v>7045</v>
          </cell>
          <cell r="B420" t="str">
            <v>Drum Unit - DR2125</v>
          </cell>
          <cell r="C420">
            <v>12000</v>
          </cell>
          <cell r="D420" t="str">
            <v>Toner Unit - TN2150</v>
          </cell>
          <cell r="E420">
            <v>2600</v>
          </cell>
          <cell r="F420" t="str">
            <v xml:space="preserve"> </v>
          </cell>
          <cell r="G420" t="str">
            <v xml:space="preserve"> </v>
          </cell>
          <cell r="H420" t="str">
            <v xml:space="preserve"> </v>
          </cell>
          <cell r="I420" t="str">
            <v xml:space="preserve"> </v>
          </cell>
          <cell r="J420" t="str">
            <v xml:space="preserve"> </v>
          </cell>
          <cell r="K420" t="str">
            <v xml:space="preserve"> </v>
          </cell>
          <cell r="L420" t="str">
            <v xml:space="preserve"> </v>
          </cell>
          <cell r="M420" t="str">
            <v xml:space="preserve"> </v>
          </cell>
          <cell r="N420" t="str">
            <v xml:space="preserve"> </v>
          </cell>
          <cell r="O420" t="str">
            <v xml:space="preserve"> </v>
          </cell>
          <cell r="P420" t="str">
            <v xml:space="preserve"> </v>
          </cell>
          <cell r="Q420" t="str">
            <v xml:space="preserve"> </v>
          </cell>
          <cell r="R420" t="str">
            <v xml:space="preserve"> </v>
          </cell>
          <cell r="S420" t="str">
            <v xml:space="preserve"> </v>
          </cell>
          <cell r="T420" t="str">
            <v xml:space="preserve"> </v>
          </cell>
          <cell r="U420" t="str">
            <v xml:space="preserve"> </v>
          </cell>
          <cell r="V420" t="str">
            <v xml:space="preserve"> </v>
          </cell>
          <cell r="W420" t="str">
            <v xml:space="preserve"> </v>
          </cell>
          <cell r="X420" t="str">
            <v xml:space="preserve"> </v>
          </cell>
          <cell r="Y420" t="str">
            <v xml:space="preserve"> </v>
          </cell>
          <cell r="Z420" t="str">
            <v xml:space="preserve"> </v>
          </cell>
          <cell r="AA420" t="str">
            <v xml:space="preserve"> </v>
          </cell>
          <cell r="AB420" t="str">
            <v xml:space="preserve"> </v>
          </cell>
          <cell r="AC420" t="str">
            <v xml:space="preserve"> </v>
          </cell>
          <cell r="AD420" t="str">
            <v xml:space="preserve"> </v>
          </cell>
          <cell r="AE420" t="str">
            <v xml:space="preserve"> </v>
          </cell>
          <cell r="AF420" t="str">
            <v>2008 - 2010</v>
          </cell>
          <cell r="AG420" t="str">
            <v>MFC-L2700DW or DCP-L2540DW</v>
          </cell>
        </row>
        <row r="421">
          <cell r="A421">
            <v>7040</v>
          </cell>
          <cell r="B421" t="str">
            <v>Drum Unit - DR2125</v>
          </cell>
          <cell r="C421">
            <v>12000</v>
          </cell>
          <cell r="D421" t="str">
            <v>Toner Unit - TN2150</v>
          </cell>
          <cell r="E421">
            <v>2600</v>
          </cell>
          <cell r="F421" t="str">
            <v xml:space="preserve"> </v>
          </cell>
          <cell r="G421" t="str">
            <v xml:space="preserve"> </v>
          </cell>
          <cell r="H421" t="str">
            <v xml:space="preserve"> </v>
          </cell>
          <cell r="I421" t="str">
            <v xml:space="preserve"> </v>
          </cell>
          <cell r="J421" t="str">
            <v xml:space="preserve"> </v>
          </cell>
          <cell r="K421" t="str">
            <v xml:space="preserve"> </v>
          </cell>
          <cell r="L421" t="str">
            <v xml:space="preserve"> </v>
          </cell>
          <cell r="M421" t="str">
            <v xml:space="preserve"> </v>
          </cell>
          <cell r="N421" t="str">
            <v xml:space="preserve"> </v>
          </cell>
          <cell r="O421" t="str">
            <v xml:space="preserve"> </v>
          </cell>
          <cell r="P421" t="str">
            <v xml:space="preserve"> </v>
          </cell>
          <cell r="Q421" t="str">
            <v xml:space="preserve"> </v>
          </cell>
          <cell r="R421" t="str">
            <v xml:space="preserve"> </v>
          </cell>
          <cell r="S421" t="str">
            <v xml:space="preserve"> </v>
          </cell>
          <cell r="T421" t="str">
            <v xml:space="preserve"> </v>
          </cell>
          <cell r="U421" t="str">
            <v xml:space="preserve"> </v>
          </cell>
          <cell r="V421" t="str">
            <v xml:space="preserve"> </v>
          </cell>
          <cell r="W421" t="str">
            <v xml:space="preserve"> </v>
          </cell>
          <cell r="X421" t="str">
            <v xml:space="preserve"> </v>
          </cell>
          <cell r="Y421" t="str">
            <v xml:space="preserve"> </v>
          </cell>
          <cell r="Z421" t="str">
            <v xml:space="preserve"> </v>
          </cell>
          <cell r="AA421" t="str">
            <v xml:space="preserve"> </v>
          </cell>
          <cell r="AB421" t="str">
            <v xml:space="preserve"> </v>
          </cell>
          <cell r="AC421" t="str">
            <v xml:space="preserve"> </v>
          </cell>
          <cell r="AD421" t="str">
            <v xml:space="preserve"> </v>
          </cell>
          <cell r="AE421" t="str">
            <v xml:space="preserve"> </v>
          </cell>
          <cell r="AF421" t="str">
            <v>2008 - 2010</v>
          </cell>
          <cell r="AG421" t="str">
            <v>MFC-L2700DW or DCP-L2540DW</v>
          </cell>
        </row>
        <row r="422">
          <cell r="A422">
            <v>7030</v>
          </cell>
          <cell r="B422" t="str">
            <v>Drum Unit - DR2125</v>
          </cell>
          <cell r="C422">
            <v>12000</v>
          </cell>
          <cell r="D422" t="str">
            <v>Toner Unit - TN2150</v>
          </cell>
          <cell r="E422">
            <v>2600</v>
          </cell>
          <cell r="F422" t="str">
            <v xml:space="preserve"> </v>
          </cell>
          <cell r="G422" t="str">
            <v xml:space="preserve"> </v>
          </cell>
          <cell r="H422" t="str">
            <v xml:space="preserve"> </v>
          </cell>
          <cell r="I422" t="str">
            <v xml:space="preserve"> </v>
          </cell>
          <cell r="J422" t="str">
            <v xml:space="preserve"> </v>
          </cell>
          <cell r="K422" t="str">
            <v xml:space="preserve"> </v>
          </cell>
          <cell r="L422" t="str">
            <v xml:space="preserve"> </v>
          </cell>
          <cell r="M422" t="str">
            <v xml:space="preserve"> </v>
          </cell>
          <cell r="N422" t="str">
            <v xml:space="preserve"> </v>
          </cell>
          <cell r="O422" t="str">
            <v xml:space="preserve"> </v>
          </cell>
          <cell r="P422" t="str">
            <v xml:space="preserve"> </v>
          </cell>
          <cell r="Q422" t="str">
            <v xml:space="preserve"> </v>
          </cell>
          <cell r="R422" t="str">
            <v xml:space="preserve"> </v>
          </cell>
          <cell r="S422" t="str">
            <v xml:space="preserve"> </v>
          </cell>
          <cell r="T422" t="str">
            <v xml:space="preserve"> </v>
          </cell>
          <cell r="U422" t="str">
            <v xml:space="preserve"> </v>
          </cell>
          <cell r="V422" t="str">
            <v xml:space="preserve"> </v>
          </cell>
          <cell r="W422" t="str">
            <v xml:space="preserve"> </v>
          </cell>
          <cell r="X422" t="str">
            <v xml:space="preserve"> </v>
          </cell>
          <cell r="Y422" t="str">
            <v xml:space="preserve"> </v>
          </cell>
          <cell r="Z422" t="str">
            <v xml:space="preserve"> </v>
          </cell>
          <cell r="AA422" t="str">
            <v xml:space="preserve"> </v>
          </cell>
          <cell r="AB422" t="str">
            <v xml:space="preserve"> </v>
          </cell>
          <cell r="AC422" t="str">
            <v xml:space="preserve"> </v>
          </cell>
          <cell r="AD422" t="str">
            <v xml:space="preserve"> </v>
          </cell>
          <cell r="AE422" t="str">
            <v xml:space="preserve"> </v>
          </cell>
          <cell r="AF422" t="str">
            <v>2008 - 2011</v>
          </cell>
          <cell r="AG422" t="str">
            <v>MFC-L2700DW or DCP-L2540DW</v>
          </cell>
        </row>
        <row r="423">
          <cell r="A423">
            <v>7025</v>
          </cell>
          <cell r="B423" t="str">
            <v>Drum Unit - DR2125</v>
          </cell>
          <cell r="C423">
            <v>12000</v>
          </cell>
          <cell r="D423" t="str">
            <v>Toner Unit - TN2150</v>
          </cell>
          <cell r="E423">
            <v>2600</v>
          </cell>
          <cell r="F423" t="str">
            <v xml:space="preserve"> </v>
          </cell>
          <cell r="G423" t="str">
            <v xml:space="preserve"> </v>
          </cell>
          <cell r="H423" t="str">
            <v xml:space="preserve"> </v>
          </cell>
          <cell r="I423" t="str">
            <v xml:space="preserve"> </v>
          </cell>
          <cell r="J423" t="str">
            <v xml:space="preserve"> </v>
          </cell>
          <cell r="K423" t="str">
            <v xml:space="preserve"> </v>
          </cell>
          <cell r="L423" t="str">
            <v xml:space="preserve"> </v>
          </cell>
          <cell r="M423" t="str">
            <v xml:space="preserve"> </v>
          </cell>
          <cell r="N423" t="str">
            <v xml:space="preserve"> </v>
          </cell>
          <cell r="O423" t="str">
            <v xml:space="preserve"> </v>
          </cell>
          <cell r="P423" t="str">
            <v xml:space="preserve"> </v>
          </cell>
          <cell r="Q423" t="str">
            <v xml:space="preserve"> </v>
          </cell>
          <cell r="R423" t="str">
            <v xml:space="preserve"> </v>
          </cell>
          <cell r="S423" t="str">
            <v xml:space="preserve"> </v>
          </cell>
          <cell r="T423" t="str">
            <v xml:space="preserve"> </v>
          </cell>
          <cell r="U423" t="str">
            <v xml:space="preserve"> </v>
          </cell>
          <cell r="V423" t="str">
            <v xml:space="preserve"> </v>
          </cell>
          <cell r="W423" t="str">
            <v xml:space="preserve"> </v>
          </cell>
          <cell r="X423" t="str">
            <v xml:space="preserve"> </v>
          </cell>
          <cell r="Y423" t="str">
            <v xml:space="preserve"> </v>
          </cell>
          <cell r="Z423" t="str">
            <v xml:space="preserve"> </v>
          </cell>
          <cell r="AA423" t="str">
            <v xml:space="preserve"> </v>
          </cell>
          <cell r="AB423" t="str">
            <v xml:space="preserve"> </v>
          </cell>
          <cell r="AC423" t="str">
            <v xml:space="preserve"> </v>
          </cell>
          <cell r="AD423" t="str">
            <v xml:space="preserve"> </v>
          </cell>
          <cell r="AE423" t="str">
            <v xml:space="preserve"> </v>
          </cell>
          <cell r="AF423" t="str">
            <v>2008 - 2009</v>
          </cell>
          <cell r="AG423" t="str">
            <v>MFC-L2700DW or DCP-L2540DW</v>
          </cell>
        </row>
        <row r="424">
          <cell r="A424">
            <v>7820</v>
          </cell>
          <cell r="B424" t="str">
            <v>Drum Unit - DR2025</v>
          </cell>
          <cell r="C424">
            <v>12000</v>
          </cell>
          <cell r="D424" t="str">
            <v>Toner Unit - TN2025</v>
          </cell>
          <cell r="E424">
            <v>2500</v>
          </cell>
          <cell r="F424" t="str">
            <v xml:space="preserve"> </v>
          </cell>
          <cell r="G424" t="str">
            <v xml:space="preserve"> </v>
          </cell>
          <cell r="H424" t="str">
            <v xml:space="preserve"> </v>
          </cell>
          <cell r="I424" t="str">
            <v xml:space="preserve"> </v>
          </cell>
          <cell r="J424" t="str">
            <v xml:space="preserve"> </v>
          </cell>
          <cell r="K424" t="str">
            <v xml:space="preserve"> </v>
          </cell>
          <cell r="L424" t="str">
            <v xml:space="preserve"> </v>
          </cell>
          <cell r="M424" t="str">
            <v xml:space="preserve"> </v>
          </cell>
          <cell r="N424" t="str">
            <v xml:space="preserve"> </v>
          </cell>
          <cell r="O424" t="str">
            <v xml:space="preserve"> </v>
          </cell>
          <cell r="P424" t="str">
            <v xml:space="preserve"> </v>
          </cell>
          <cell r="Q424" t="str">
            <v xml:space="preserve"> </v>
          </cell>
          <cell r="R424" t="str">
            <v xml:space="preserve"> </v>
          </cell>
          <cell r="S424" t="str">
            <v xml:space="preserve"> </v>
          </cell>
          <cell r="T424" t="str">
            <v xml:space="preserve"> </v>
          </cell>
          <cell r="U424" t="str">
            <v xml:space="preserve"> </v>
          </cell>
          <cell r="V424" t="str">
            <v xml:space="preserve"> </v>
          </cell>
          <cell r="W424" t="str">
            <v xml:space="preserve"> </v>
          </cell>
          <cell r="X424" t="str">
            <v xml:space="preserve"> </v>
          </cell>
          <cell r="Y424" t="str">
            <v xml:space="preserve"> </v>
          </cell>
          <cell r="Z424" t="str">
            <v xml:space="preserve"> </v>
          </cell>
          <cell r="AA424" t="str">
            <v xml:space="preserve"> </v>
          </cell>
          <cell r="AB424" t="str">
            <v xml:space="preserve"> </v>
          </cell>
          <cell r="AC424" t="str">
            <v xml:space="preserve"> </v>
          </cell>
          <cell r="AD424" t="str">
            <v xml:space="preserve"> </v>
          </cell>
          <cell r="AE424" t="str">
            <v xml:space="preserve"> </v>
          </cell>
          <cell r="AF424" t="str">
            <v>2004 - 2008</v>
          </cell>
          <cell r="AG424" t="str">
            <v>MFC-L2700DW or DCP-L2540DW</v>
          </cell>
        </row>
        <row r="425">
          <cell r="A425">
            <v>7420</v>
          </cell>
          <cell r="B425" t="str">
            <v>Drum Unit - DR2025</v>
          </cell>
          <cell r="C425">
            <v>12000</v>
          </cell>
          <cell r="D425" t="str">
            <v>Toner Unit - TN2025</v>
          </cell>
          <cell r="E425">
            <v>2500</v>
          </cell>
          <cell r="F425" t="str">
            <v xml:space="preserve"> </v>
          </cell>
          <cell r="G425" t="str">
            <v xml:space="preserve"> </v>
          </cell>
          <cell r="H425" t="str">
            <v xml:space="preserve"> </v>
          </cell>
          <cell r="I425" t="str">
            <v xml:space="preserve"> </v>
          </cell>
          <cell r="J425" t="str">
            <v xml:space="preserve"> </v>
          </cell>
          <cell r="K425" t="str">
            <v xml:space="preserve"> </v>
          </cell>
          <cell r="L425" t="str">
            <v xml:space="preserve"> </v>
          </cell>
          <cell r="M425" t="str">
            <v xml:space="preserve"> </v>
          </cell>
          <cell r="N425" t="str">
            <v xml:space="preserve"> </v>
          </cell>
          <cell r="O425" t="str">
            <v xml:space="preserve"> </v>
          </cell>
          <cell r="P425" t="str">
            <v xml:space="preserve"> </v>
          </cell>
          <cell r="Q425" t="str">
            <v xml:space="preserve"> </v>
          </cell>
          <cell r="R425" t="str">
            <v xml:space="preserve"> </v>
          </cell>
          <cell r="S425" t="str">
            <v xml:space="preserve"> </v>
          </cell>
          <cell r="T425" t="str">
            <v xml:space="preserve"> </v>
          </cell>
          <cell r="U425" t="str">
            <v xml:space="preserve"> </v>
          </cell>
          <cell r="V425" t="str">
            <v xml:space="preserve"> </v>
          </cell>
          <cell r="W425" t="str">
            <v xml:space="preserve"> </v>
          </cell>
          <cell r="X425" t="str">
            <v xml:space="preserve"> </v>
          </cell>
          <cell r="Y425" t="str">
            <v xml:space="preserve"> </v>
          </cell>
          <cell r="Z425" t="str">
            <v xml:space="preserve"> </v>
          </cell>
          <cell r="AA425" t="str">
            <v xml:space="preserve"> </v>
          </cell>
          <cell r="AB425" t="str">
            <v xml:space="preserve"> </v>
          </cell>
          <cell r="AC425" t="str">
            <v xml:space="preserve"> </v>
          </cell>
          <cell r="AD425" t="str">
            <v xml:space="preserve"> </v>
          </cell>
          <cell r="AE425" t="str">
            <v xml:space="preserve"> </v>
          </cell>
          <cell r="AF425" t="str">
            <v>2004 - 2008</v>
          </cell>
          <cell r="AG425" t="str">
            <v>MFC-L2700DW or DCP-L2540DW</v>
          </cell>
        </row>
        <row r="426">
          <cell r="A426">
            <v>7225</v>
          </cell>
          <cell r="B426" t="str">
            <v>Drum Unit - DR2025</v>
          </cell>
          <cell r="C426">
            <v>12000</v>
          </cell>
          <cell r="D426" t="str">
            <v>Toner Unit - TN2025</v>
          </cell>
          <cell r="E426">
            <v>2500</v>
          </cell>
          <cell r="F426" t="str">
            <v xml:space="preserve"> </v>
          </cell>
          <cell r="G426" t="str">
            <v xml:space="preserve"> </v>
          </cell>
          <cell r="H426" t="str">
            <v xml:space="preserve"> </v>
          </cell>
          <cell r="I426" t="str">
            <v xml:space="preserve"> </v>
          </cell>
          <cell r="J426" t="str">
            <v xml:space="preserve"> </v>
          </cell>
          <cell r="K426" t="str">
            <v xml:space="preserve"> </v>
          </cell>
          <cell r="L426" t="str">
            <v xml:space="preserve"> </v>
          </cell>
          <cell r="M426" t="str">
            <v xml:space="preserve"> </v>
          </cell>
          <cell r="N426" t="str">
            <v xml:space="preserve"> </v>
          </cell>
          <cell r="O426" t="str">
            <v xml:space="preserve"> </v>
          </cell>
          <cell r="P426" t="str">
            <v xml:space="preserve"> </v>
          </cell>
          <cell r="Q426" t="str">
            <v xml:space="preserve"> </v>
          </cell>
          <cell r="R426" t="str">
            <v xml:space="preserve"> </v>
          </cell>
          <cell r="S426" t="str">
            <v xml:space="preserve"> </v>
          </cell>
          <cell r="T426" t="str">
            <v xml:space="preserve"> </v>
          </cell>
          <cell r="U426" t="str">
            <v xml:space="preserve"> </v>
          </cell>
          <cell r="V426" t="str">
            <v xml:space="preserve"> </v>
          </cell>
          <cell r="W426" t="str">
            <v xml:space="preserve"> </v>
          </cell>
          <cell r="X426" t="str">
            <v xml:space="preserve"> </v>
          </cell>
          <cell r="Y426" t="str">
            <v xml:space="preserve"> </v>
          </cell>
          <cell r="Z426" t="str">
            <v xml:space="preserve"> </v>
          </cell>
          <cell r="AA426" t="str">
            <v xml:space="preserve"> </v>
          </cell>
          <cell r="AB426" t="str">
            <v xml:space="preserve"> </v>
          </cell>
          <cell r="AC426" t="str">
            <v xml:space="preserve"> </v>
          </cell>
          <cell r="AD426" t="str">
            <v xml:space="preserve"> </v>
          </cell>
          <cell r="AE426" t="str">
            <v xml:space="preserve"> </v>
          </cell>
          <cell r="AF426" t="str">
            <v>2004 - 2010</v>
          </cell>
          <cell r="AG426" t="str">
            <v>MFC-L2700DW or DCP-L2540DW</v>
          </cell>
        </row>
        <row r="427">
          <cell r="A427">
            <v>7025</v>
          </cell>
          <cell r="B427" t="str">
            <v>Drum Unit - DR2025</v>
          </cell>
          <cell r="C427">
            <v>12000</v>
          </cell>
          <cell r="D427" t="str">
            <v>Toner Unit - TN2025</v>
          </cell>
          <cell r="E427">
            <v>2500</v>
          </cell>
          <cell r="F427" t="str">
            <v xml:space="preserve"> </v>
          </cell>
          <cell r="G427" t="str">
            <v xml:space="preserve"> </v>
          </cell>
          <cell r="H427" t="str">
            <v xml:space="preserve"> </v>
          </cell>
          <cell r="I427" t="str">
            <v xml:space="preserve"> </v>
          </cell>
          <cell r="J427" t="str">
            <v xml:space="preserve"> </v>
          </cell>
          <cell r="K427" t="str">
            <v xml:space="preserve"> </v>
          </cell>
          <cell r="L427" t="str">
            <v xml:space="preserve"> </v>
          </cell>
          <cell r="M427" t="str">
            <v xml:space="preserve"> </v>
          </cell>
          <cell r="N427" t="str">
            <v xml:space="preserve"> </v>
          </cell>
          <cell r="O427" t="str">
            <v xml:space="preserve"> </v>
          </cell>
          <cell r="P427" t="str">
            <v xml:space="preserve"> </v>
          </cell>
          <cell r="Q427" t="str">
            <v xml:space="preserve"> </v>
          </cell>
          <cell r="R427" t="str">
            <v xml:space="preserve"> </v>
          </cell>
          <cell r="S427" t="str">
            <v xml:space="preserve"> </v>
          </cell>
          <cell r="T427" t="str">
            <v xml:space="preserve"> </v>
          </cell>
          <cell r="U427" t="str">
            <v xml:space="preserve"> </v>
          </cell>
          <cell r="V427" t="str">
            <v xml:space="preserve"> </v>
          </cell>
          <cell r="W427" t="str">
            <v xml:space="preserve"> </v>
          </cell>
          <cell r="X427" t="str">
            <v xml:space="preserve"> </v>
          </cell>
          <cell r="Y427" t="str">
            <v xml:space="preserve"> </v>
          </cell>
          <cell r="Z427" t="str">
            <v xml:space="preserve"> </v>
          </cell>
          <cell r="AA427" t="str">
            <v xml:space="preserve"> </v>
          </cell>
          <cell r="AB427" t="str">
            <v xml:space="preserve"> </v>
          </cell>
          <cell r="AC427" t="str">
            <v xml:space="preserve"> </v>
          </cell>
          <cell r="AD427" t="str">
            <v xml:space="preserve"> </v>
          </cell>
          <cell r="AE427" t="str">
            <v xml:space="preserve"> </v>
          </cell>
          <cell r="AF427" t="str">
            <v>2004 - 2008</v>
          </cell>
          <cell r="AG427" t="str">
            <v>MFC-L2700DW or DCP-L2540DW</v>
          </cell>
        </row>
        <row r="428">
          <cell r="A428">
            <v>7010</v>
          </cell>
          <cell r="B428" t="str">
            <v>Drum Unit - DR2025</v>
          </cell>
          <cell r="C428">
            <v>12000</v>
          </cell>
          <cell r="D428" t="str">
            <v>Toner Unit - TN2025</v>
          </cell>
          <cell r="E428">
            <v>2500</v>
          </cell>
          <cell r="F428" t="str">
            <v xml:space="preserve"> </v>
          </cell>
          <cell r="G428" t="str">
            <v xml:space="preserve"> </v>
          </cell>
          <cell r="H428" t="str">
            <v xml:space="preserve"> </v>
          </cell>
          <cell r="I428" t="str">
            <v xml:space="preserve"> </v>
          </cell>
          <cell r="J428" t="str">
            <v xml:space="preserve"> </v>
          </cell>
          <cell r="K428" t="str">
            <v xml:space="preserve"> </v>
          </cell>
          <cell r="L428" t="str">
            <v xml:space="preserve"> </v>
          </cell>
          <cell r="M428" t="str">
            <v xml:space="preserve"> </v>
          </cell>
          <cell r="N428" t="str">
            <v xml:space="preserve"> </v>
          </cell>
          <cell r="O428" t="str">
            <v xml:space="preserve"> </v>
          </cell>
          <cell r="P428" t="str">
            <v xml:space="preserve"> </v>
          </cell>
          <cell r="Q428" t="str">
            <v xml:space="preserve"> </v>
          </cell>
          <cell r="R428" t="str">
            <v xml:space="preserve"> </v>
          </cell>
          <cell r="S428" t="str">
            <v xml:space="preserve"> </v>
          </cell>
          <cell r="T428" t="str">
            <v xml:space="preserve"> </v>
          </cell>
          <cell r="U428" t="str">
            <v xml:space="preserve"> </v>
          </cell>
          <cell r="V428" t="str">
            <v xml:space="preserve"> </v>
          </cell>
          <cell r="W428" t="str">
            <v xml:space="preserve"> </v>
          </cell>
          <cell r="X428" t="str">
            <v xml:space="preserve"> </v>
          </cell>
          <cell r="Y428" t="str">
            <v xml:space="preserve"> </v>
          </cell>
          <cell r="Z428" t="str">
            <v xml:space="preserve"> </v>
          </cell>
          <cell r="AA428" t="str">
            <v xml:space="preserve"> </v>
          </cell>
          <cell r="AB428" t="str">
            <v xml:space="preserve"> </v>
          </cell>
          <cell r="AC428" t="str">
            <v xml:space="preserve"> </v>
          </cell>
          <cell r="AD428" t="str">
            <v xml:space="preserve"> </v>
          </cell>
          <cell r="AE428" t="str">
            <v xml:space="preserve"> </v>
          </cell>
          <cell r="AF428" t="str">
            <v>2004 - 2008</v>
          </cell>
          <cell r="AG428" t="str">
            <v>MFC-L2700DW or DCP-L2540DW</v>
          </cell>
        </row>
        <row r="429">
          <cell r="A429">
            <v>2920</v>
          </cell>
          <cell r="B429" t="str">
            <v>Drum Unit - DR2025</v>
          </cell>
          <cell r="C429">
            <v>12000</v>
          </cell>
          <cell r="D429" t="str">
            <v>Toner Unit - TN2025</v>
          </cell>
          <cell r="E429">
            <v>2500</v>
          </cell>
          <cell r="F429" t="str">
            <v xml:space="preserve"> </v>
          </cell>
          <cell r="G429" t="str">
            <v xml:space="preserve"> </v>
          </cell>
          <cell r="H429" t="str">
            <v xml:space="preserve"> </v>
          </cell>
          <cell r="I429" t="str">
            <v xml:space="preserve"> </v>
          </cell>
          <cell r="J429" t="str">
            <v xml:space="preserve"> </v>
          </cell>
          <cell r="K429" t="str">
            <v xml:space="preserve"> </v>
          </cell>
          <cell r="L429" t="str">
            <v xml:space="preserve"> </v>
          </cell>
          <cell r="M429" t="str">
            <v xml:space="preserve"> </v>
          </cell>
          <cell r="N429" t="str">
            <v xml:space="preserve"> </v>
          </cell>
          <cell r="O429" t="str">
            <v xml:space="preserve"> </v>
          </cell>
          <cell r="P429" t="str">
            <v xml:space="preserve"> </v>
          </cell>
          <cell r="Q429" t="str">
            <v xml:space="preserve"> </v>
          </cell>
          <cell r="R429" t="str">
            <v xml:space="preserve"> </v>
          </cell>
          <cell r="S429" t="str">
            <v xml:space="preserve"> </v>
          </cell>
          <cell r="T429" t="str">
            <v xml:space="preserve"> </v>
          </cell>
          <cell r="U429" t="str">
            <v xml:space="preserve"> </v>
          </cell>
          <cell r="V429" t="str">
            <v xml:space="preserve"> </v>
          </cell>
          <cell r="W429" t="str">
            <v xml:space="preserve"> </v>
          </cell>
          <cell r="X429" t="str">
            <v xml:space="preserve"> </v>
          </cell>
          <cell r="Y429" t="str">
            <v xml:space="preserve"> </v>
          </cell>
          <cell r="Z429" t="str">
            <v xml:space="preserve"> </v>
          </cell>
          <cell r="AA429" t="str">
            <v xml:space="preserve"> </v>
          </cell>
          <cell r="AB429" t="str">
            <v xml:space="preserve"> </v>
          </cell>
          <cell r="AC429" t="str">
            <v xml:space="preserve"> </v>
          </cell>
          <cell r="AD429" t="str">
            <v xml:space="preserve"> </v>
          </cell>
          <cell r="AE429" t="str">
            <v xml:space="preserve"> </v>
          </cell>
          <cell r="AF429" t="str">
            <v>2004 - 2010</v>
          </cell>
          <cell r="AG429" t="str">
            <v>MFC-L2700DW or DCP-L2540DW</v>
          </cell>
        </row>
        <row r="430">
          <cell r="A430">
            <v>2840</v>
          </cell>
          <cell r="B430" t="str">
            <v>Drum Unit - DR2255</v>
          </cell>
          <cell r="C430">
            <v>12000</v>
          </cell>
          <cell r="D430" t="str">
            <v>Toner Unit - TN2280</v>
          </cell>
          <cell r="E430">
            <v>2600</v>
          </cell>
          <cell r="F430" t="str">
            <v xml:space="preserve"> </v>
          </cell>
          <cell r="G430" t="str">
            <v xml:space="preserve"> </v>
          </cell>
          <cell r="H430" t="str">
            <v xml:space="preserve"> </v>
          </cell>
          <cell r="I430" t="str">
            <v xml:space="preserve"> </v>
          </cell>
          <cell r="J430" t="str">
            <v xml:space="preserve"> </v>
          </cell>
          <cell r="K430" t="str">
            <v xml:space="preserve"> </v>
          </cell>
          <cell r="L430" t="str">
            <v xml:space="preserve"> </v>
          </cell>
          <cell r="M430" t="str">
            <v xml:space="preserve"> </v>
          </cell>
          <cell r="N430" t="str">
            <v xml:space="preserve"> </v>
          </cell>
          <cell r="O430" t="str">
            <v xml:space="preserve"> </v>
          </cell>
          <cell r="P430" t="str">
            <v xml:space="preserve"> </v>
          </cell>
          <cell r="Q430" t="str">
            <v xml:space="preserve"> </v>
          </cell>
          <cell r="R430" t="str">
            <v xml:space="preserve"> </v>
          </cell>
          <cell r="S430" t="str">
            <v xml:space="preserve"> </v>
          </cell>
          <cell r="T430" t="str">
            <v xml:space="preserve"> </v>
          </cell>
          <cell r="U430" t="str">
            <v xml:space="preserve"> </v>
          </cell>
          <cell r="V430" t="str">
            <v xml:space="preserve"> </v>
          </cell>
          <cell r="W430" t="str">
            <v xml:space="preserve"> </v>
          </cell>
          <cell r="X430" t="str">
            <v xml:space="preserve"> </v>
          </cell>
          <cell r="Y430" t="str">
            <v xml:space="preserve"> </v>
          </cell>
          <cell r="Z430" t="str">
            <v xml:space="preserve"> </v>
          </cell>
          <cell r="AA430" t="str">
            <v xml:space="preserve"> </v>
          </cell>
          <cell r="AB430" t="str">
            <v xml:space="preserve"> </v>
          </cell>
          <cell r="AC430" t="str">
            <v xml:space="preserve"> </v>
          </cell>
          <cell r="AD430" t="str">
            <v xml:space="preserve"> </v>
          </cell>
          <cell r="AE430" t="str">
            <v xml:space="preserve"> </v>
          </cell>
          <cell r="AF430" t="str">
            <v>2012 - 2020</v>
          </cell>
          <cell r="AG430" t="str">
            <v>MFC-L2700DW or DCP-L2540DW</v>
          </cell>
        </row>
        <row r="431">
          <cell r="A431">
            <v>2820</v>
          </cell>
          <cell r="B431" t="str">
            <v>Drum Unit - DR2025</v>
          </cell>
          <cell r="C431">
            <v>12000</v>
          </cell>
          <cell r="D431" t="str">
            <v>Toner Unit - TN2025</v>
          </cell>
          <cell r="E431">
            <v>2500</v>
          </cell>
          <cell r="F431" t="str">
            <v xml:space="preserve"> </v>
          </cell>
          <cell r="G431" t="str">
            <v xml:space="preserve"> </v>
          </cell>
          <cell r="H431" t="str">
            <v xml:space="preserve"> </v>
          </cell>
          <cell r="I431" t="str">
            <v xml:space="preserve"> </v>
          </cell>
          <cell r="J431" t="str">
            <v xml:space="preserve"> </v>
          </cell>
          <cell r="K431" t="str">
            <v xml:space="preserve"> </v>
          </cell>
          <cell r="L431" t="str">
            <v xml:space="preserve"> </v>
          </cell>
          <cell r="M431" t="str">
            <v xml:space="preserve"> </v>
          </cell>
          <cell r="N431" t="str">
            <v xml:space="preserve"> </v>
          </cell>
          <cell r="O431" t="str">
            <v xml:space="preserve"> </v>
          </cell>
          <cell r="P431" t="str">
            <v xml:space="preserve"> </v>
          </cell>
          <cell r="Q431" t="str">
            <v xml:space="preserve"> </v>
          </cell>
          <cell r="R431" t="str">
            <v xml:space="preserve"> </v>
          </cell>
          <cell r="S431" t="str">
            <v xml:space="preserve"> </v>
          </cell>
          <cell r="T431" t="str">
            <v xml:space="preserve"> </v>
          </cell>
          <cell r="U431" t="str">
            <v xml:space="preserve"> </v>
          </cell>
          <cell r="V431" t="str">
            <v xml:space="preserve"> </v>
          </cell>
          <cell r="W431" t="str">
            <v xml:space="preserve"> </v>
          </cell>
          <cell r="X431" t="str">
            <v xml:space="preserve"> </v>
          </cell>
          <cell r="Y431" t="str">
            <v xml:space="preserve"> </v>
          </cell>
          <cell r="Z431" t="str">
            <v xml:space="preserve"> </v>
          </cell>
          <cell r="AA431" t="str">
            <v xml:space="preserve"> </v>
          </cell>
          <cell r="AB431" t="str">
            <v xml:space="preserve"> </v>
          </cell>
          <cell r="AC431" t="str">
            <v xml:space="preserve"> </v>
          </cell>
          <cell r="AD431" t="str">
            <v xml:space="preserve"> </v>
          </cell>
          <cell r="AE431" t="str">
            <v xml:space="preserve"> </v>
          </cell>
          <cell r="AF431" t="str">
            <v>2004 - 2012</v>
          </cell>
          <cell r="AG431" t="str">
            <v>MFC-L2700DW or DCP-L2540DW</v>
          </cell>
        </row>
        <row r="432">
          <cell r="A432">
            <v>9550</v>
          </cell>
          <cell r="B432" t="str">
            <v>Drum Unit - DR200</v>
          </cell>
          <cell r="C432">
            <v>20000</v>
          </cell>
          <cell r="D432" t="str">
            <v>Toner Unit - TN200</v>
          </cell>
          <cell r="E432">
            <v>2400</v>
          </cell>
          <cell r="F432" t="str">
            <v xml:space="preserve"> </v>
          </cell>
          <cell r="G432" t="str">
            <v xml:space="preserve"> </v>
          </cell>
          <cell r="H432" t="str">
            <v xml:space="preserve"> </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cell r="P432" t="str">
            <v xml:space="preserve"> </v>
          </cell>
          <cell r="Q432" t="str">
            <v xml:space="preserve"> </v>
          </cell>
          <cell r="R432" t="str">
            <v xml:space="preserve"> </v>
          </cell>
          <cell r="S432" t="str">
            <v xml:space="preserve"> </v>
          </cell>
          <cell r="T432" t="str">
            <v xml:space="preserve"> </v>
          </cell>
          <cell r="U432" t="str">
            <v xml:space="preserve"> </v>
          </cell>
          <cell r="V432" t="str">
            <v xml:space="preserve"> </v>
          </cell>
          <cell r="W432" t="str">
            <v xml:space="preserve"> </v>
          </cell>
          <cell r="X432" t="str">
            <v xml:space="preserve"> </v>
          </cell>
          <cell r="Y432" t="str">
            <v xml:space="preserve"> </v>
          </cell>
          <cell r="Z432" t="str">
            <v xml:space="preserve"> </v>
          </cell>
          <cell r="AA432" t="str">
            <v xml:space="preserve"> </v>
          </cell>
          <cell r="AB432" t="str">
            <v xml:space="preserve"> </v>
          </cell>
          <cell r="AC432" t="str">
            <v xml:space="preserve"> </v>
          </cell>
          <cell r="AD432" t="str">
            <v xml:space="preserve"> </v>
          </cell>
          <cell r="AE432" t="str">
            <v xml:space="preserve"> </v>
          </cell>
          <cell r="AF432" t="str">
            <v>1998 - 2000</v>
          </cell>
          <cell r="AG432" t="str">
            <v>MFC-L2700DW or DCP-L2540DW</v>
          </cell>
        </row>
        <row r="433">
          <cell r="A433">
            <v>9060</v>
          </cell>
          <cell r="B433" t="str">
            <v>Drum Unit - DR200</v>
          </cell>
          <cell r="C433">
            <v>20000</v>
          </cell>
          <cell r="D433" t="str">
            <v>Toner Unit - TN200</v>
          </cell>
          <cell r="E433">
            <v>2400</v>
          </cell>
          <cell r="F433" t="str">
            <v xml:space="preserve"> </v>
          </cell>
          <cell r="G433" t="str">
            <v xml:space="preserve"> </v>
          </cell>
          <cell r="H433" t="str">
            <v xml:space="preserve"> </v>
          </cell>
          <cell r="I433" t="str">
            <v xml:space="preserve"> </v>
          </cell>
          <cell r="J433" t="str">
            <v xml:space="preserve"> </v>
          </cell>
          <cell r="K433" t="str">
            <v xml:space="preserve"> </v>
          </cell>
          <cell r="L433" t="str">
            <v xml:space="preserve"> </v>
          </cell>
          <cell r="M433" t="str">
            <v xml:space="preserve"> </v>
          </cell>
          <cell r="N433" t="str">
            <v xml:space="preserve"> </v>
          </cell>
          <cell r="O433" t="str">
            <v xml:space="preserve"> </v>
          </cell>
          <cell r="P433" t="str">
            <v xml:space="preserve"> </v>
          </cell>
          <cell r="Q433" t="str">
            <v xml:space="preserve"> </v>
          </cell>
          <cell r="R433" t="str">
            <v xml:space="preserve"> </v>
          </cell>
          <cell r="S433" t="str">
            <v xml:space="preserve"> </v>
          </cell>
          <cell r="T433" t="str">
            <v xml:space="preserve"> </v>
          </cell>
          <cell r="U433" t="str">
            <v xml:space="preserve"> </v>
          </cell>
          <cell r="V433" t="str">
            <v xml:space="preserve"> </v>
          </cell>
          <cell r="W433" t="str">
            <v xml:space="preserve"> </v>
          </cell>
          <cell r="X433" t="str">
            <v xml:space="preserve"> </v>
          </cell>
          <cell r="Y433" t="str">
            <v xml:space="preserve"> </v>
          </cell>
          <cell r="Z433" t="str">
            <v xml:space="preserve"> </v>
          </cell>
          <cell r="AA433" t="str">
            <v xml:space="preserve"> </v>
          </cell>
          <cell r="AB433" t="str">
            <v xml:space="preserve"> </v>
          </cell>
          <cell r="AC433" t="str">
            <v xml:space="preserve"> </v>
          </cell>
          <cell r="AD433" t="str">
            <v xml:space="preserve"> </v>
          </cell>
          <cell r="AE433" t="str">
            <v xml:space="preserve"> </v>
          </cell>
          <cell r="AF433" t="str">
            <v>2000 - 2001</v>
          </cell>
          <cell r="AG433" t="str">
            <v>MFC-L2700DW or DCP-L2540DW</v>
          </cell>
        </row>
        <row r="434">
          <cell r="A434">
            <v>9050</v>
          </cell>
          <cell r="B434" t="str">
            <v>Drum Unit - DR200</v>
          </cell>
          <cell r="C434">
            <v>20000</v>
          </cell>
          <cell r="D434" t="str">
            <v>Toner Unit - TN200</v>
          </cell>
          <cell r="E434">
            <v>2400</v>
          </cell>
          <cell r="F434" t="str">
            <v xml:space="preserve"> </v>
          </cell>
          <cell r="G434" t="str">
            <v xml:space="preserve"> </v>
          </cell>
          <cell r="H434" t="str">
            <v xml:space="preserve"> </v>
          </cell>
          <cell r="I434" t="str">
            <v xml:space="preserve"> </v>
          </cell>
          <cell r="J434" t="str">
            <v xml:space="preserve"> </v>
          </cell>
          <cell r="K434" t="str">
            <v xml:space="preserve"> </v>
          </cell>
          <cell r="L434" t="str">
            <v xml:space="preserve"> </v>
          </cell>
          <cell r="M434" t="str">
            <v xml:space="preserve"> </v>
          </cell>
          <cell r="N434" t="str">
            <v xml:space="preserve"> </v>
          </cell>
          <cell r="O434" t="str">
            <v xml:space="preserve"> </v>
          </cell>
          <cell r="P434" t="str">
            <v xml:space="preserve"> </v>
          </cell>
          <cell r="Q434" t="str">
            <v xml:space="preserve"> </v>
          </cell>
          <cell r="R434" t="str">
            <v xml:space="preserve"> </v>
          </cell>
          <cell r="S434" t="str">
            <v xml:space="preserve"> </v>
          </cell>
          <cell r="T434" t="str">
            <v xml:space="preserve"> </v>
          </cell>
          <cell r="U434" t="str">
            <v xml:space="preserve"> </v>
          </cell>
          <cell r="V434" t="str">
            <v xml:space="preserve"> </v>
          </cell>
          <cell r="W434" t="str">
            <v xml:space="preserve"> </v>
          </cell>
          <cell r="X434" t="str">
            <v xml:space="preserve"> </v>
          </cell>
          <cell r="Y434" t="str">
            <v xml:space="preserve"> </v>
          </cell>
          <cell r="Z434" t="str">
            <v xml:space="preserve"> </v>
          </cell>
          <cell r="AA434" t="str">
            <v xml:space="preserve"> </v>
          </cell>
          <cell r="AB434" t="str">
            <v xml:space="preserve"> </v>
          </cell>
          <cell r="AC434" t="str">
            <v xml:space="preserve"> </v>
          </cell>
          <cell r="AD434" t="str">
            <v xml:space="preserve"> </v>
          </cell>
          <cell r="AE434" t="str">
            <v xml:space="preserve"> </v>
          </cell>
          <cell r="AF434" t="str">
            <v>1998 - 2000</v>
          </cell>
          <cell r="AG434" t="str">
            <v>MFC-L2700DW or DCP-L2540DW</v>
          </cell>
        </row>
        <row r="435">
          <cell r="A435">
            <v>9000</v>
          </cell>
          <cell r="B435" t="str">
            <v>Drum Unit - DR200</v>
          </cell>
          <cell r="C435">
            <v>20000</v>
          </cell>
          <cell r="D435" t="str">
            <v>Toner Unit - TN200</v>
          </cell>
          <cell r="E435">
            <v>2400</v>
          </cell>
          <cell r="F435" t="str">
            <v xml:space="preserve"> </v>
          </cell>
          <cell r="G435" t="str">
            <v xml:space="preserve"> </v>
          </cell>
          <cell r="H435" t="str">
            <v xml:space="preserve"> </v>
          </cell>
          <cell r="I435" t="str">
            <v xml:space="preserve"> </v>
          </cell>
          <cell r="J435" t="str">
            <v xml:space="preserve"> </v>
          </cell>
          <cell r="K435" t="str">
            <v xml:space="preserve"> </v>
          </cell>
          <cell r="L435" t="str">
            <v xml:space="preserve"> </v>
          </cell>
          <cell r="M435" t="str">
            <v xml:space="preserve"> </v>
          </cell>
          <cell r="N435" t="str">
            <v xml:space="preserve"> </v>
          </cell>
          <cell r="O435" t="str">
            <v xml:space="preserve"> </v>
          </cell>
          <cell r="P435" t="str">
            <v xml:space="preserve"> </v>
          </cell>
          <cell r="Q435" t="str">
            <v xml:space="preserve"> </v>
          </cell>
          <cell r="R435" t="str">
            <v xml:space="preserve"> </v>
          </cell>
          <cell r="S435" t="str">
            <v xml:space="preserve"> </v>
          </cell>
          <cell r="T435" t="str">
            <v xml:space="preserve"> </v>
          </cell>
          <cell r="U435" t="str">
            <v xml:space="preserve"> </v>
          </cell>
          <cell r="V435" t="str">
            <v xml:space="preserve"> </v>
          </cell>
          <cell r="W435" t="str">
            <v xml:space="preserve"> </v>
          </cell>
          <cell r="X435" t="str">
            <v xml:space="preserve"> </v>
          </cell>
          <cell r="Y435" t="str">
            <v xml:space="preserve"> </v>
          </cell>
          <cell r="Z435" t="str">
            <v xml:space="preserve"> </v>
          </cell>
          <cell r="AA435" t="str">
            <v xml:space="preserve"> </v>
          </cell>
          <cell r="AB435" t="str">
            <v xml:space="preserve"> </v>
          </cell>
          <cell r="AC435" t="str">
            <v xml:space="preserve"> </v>
          </cell>
          <cell r="AD435" t="str">
            <v xml:space="preserve"> </v>
          </cell>
          <cell r="AE435" t="str">
            <v xml:space="preserve"> </v>
          </cell>
          <cell r="AF435" t="str">
            <v>1997 - 1998</v>
          </cell>
          <cell r="AG435" t="str">
            <v>MFC-L2700DW or DCP-L2540DW</v>
          </cell>
        </row>
        <row r="436">
          <cell r="A436">
            <v>8060</v>
          </cell>
          <cell r="B436" t="str">
            <v>Drum Unit - DR200</v>
          </cell>
          <cell r="C436">
            <v>20000</v>
          </cell>
          <cell r="D436" t="str">
            <v>Toner Unit - TN200</v>
          </cell>
          <cell r="E436">
            <v>2400</v>
          </cell>
          <cell r="F436" t="str">
            <v xml:space="preserve"> </v>
          </cell>
          <cell r="G436" t="str">
            <v xml:space="preserve"> </v>
          </cell>
          <cell r="H436" t="str">
            <v xml:space="preserve"> </v>
          </cell>
          <cell r="I436" t="str">
            <v xml:space="preserve"> </v>
          </cell>
          <cell r="J436" t="str">
            <v xml:space="preserve"> </v>
          </cell>
          <cell r="K436" t="str">
            <v xml:space="preserve"> </v>
          </cell>
          <cell r="L436" t="str">
            <v xml:space="preserve"> </v>
          </cell>
          <cell r="M436" t="str">
            <v xml:space="preserve"> </v>
          </cell>
          <cell r="N436" t="str">
            <v xml:space="preserve"> </v>
          </cell>
          <cell r="O436" t="str">
            <v xml:space="preserve"> </v>
          </cell>
          <cell r="P436" t="str">
            <v xml:space="preserve"> </v>
          </cell>
          <cell r="Q436" t="str">
            <v xml:space="preserve"> </v>
          </cell>
          <cell r="R436" t="str">
            <v xml:space="preserve"> </v>
          </cell>
          <cell r="S436" t="str">
            <v xml:space="preserve"> </v>
          </cell>
          <cell r="T436" t="str">
            <v xml:space="preserve"> </v>
          </cell>
          <cell r="U436" t="str">
            <v xml:space="preserve"> </v>
          </cell>
          <cell r="V436" t="str">
            <v xml:space="preserve"> </v>
          </cell>
          <cell r="W436" t="str">
            <v xml:space="preserve"> </v>
          </cell>
          <cell r="X436" t="str">
            <v xml:space="preserve"> </v>
          </cell>
          <cell r="Y436" t="str">
            <v xml:space="preserve"> </v>
          </cell>
          <cell r="Z436" t="str">
            <v xml:space="preserve"> </v>
          </cell>
          <cell r="AA436" t="str">
            <v xml:space="preserve"> </v>
          </cell>
          <cell r="AB436" t="str">
            <v xml:space="preserve"> </v>
          </cell>
          <cell r="AC436" t="str">
            <v xml:space="preserve"> </v>
          </cell>
          <cell r="AD436" t="str">
            <v xml:space="preserve"> </v>
          </cell>
          <cell r="AE436" t="str">
            <v xml:space="preserve"> </v>
          </cell>
          <cell r="AF436" t="str">
            <v>2000 - 2001</v>
          </cell>
          <cell r="AG436" t="str">
            <v>MFC-L2700DW or DCP-L2540DW</v>
          </cell>
        </row>
        <row r="437">
          <cell r="A437">
            <v>8000</v>
          </cell>
          <cell r="B437" t="str">
            <v>Drum Unit - DR200</v>
          </cell>
          <cell r="C437">
            <v>20000</v>
          </cell>
          <cell r="D437" t="str">
            <v>Toner Unit - TN200</v>
          </cell>
          <cell r="E437">
            <v>2400</v>
          </cell>
          <cell r="F437" t="str">
            <v xml:space="preserve"> </v>
          </cell>
          <cell r="G437" t="str">
            <v xml:space="preserve"> </v>
          </cell>
          <cell r="H437" t="str">
            <v xml:space="preserve"> </v>
          </cell>
          <cell r="I437" t="str">
            <v xml:space="preserve"> </v>
          </cell>
          <cell r="J437" t="str">
            <v xml:space="preserve"> </v>
          </cell>
          <cell r="K437" t="str">
            <v xml:space="preserve"> </v>
          </cell>
          <cell r="L437" t="str">
            <v xml:space="preserve"> </v>
          </cell>
          <cell r="M437" t="str">
            <v xml:space="preserve"> </v>
          </cell>
          <cell r="N437" t="str">
            <v xml:space="preserve"> </v>
          </cell>
          <cell r="O437" t="str">
            <v xml:space="preserve"> </v>
          </cell>
          <cell r="P437" t="str">
            <v xml:space="preserve"> </v>
          </cell>
          <cell r="Q437" t="str">
            <v xml:space="preserve"> </v>
          </cell>
          <cell r="R437" t="str">
            <v xml:space="preserve"> </v>
          </cell>
          <cell r="S437" t="str">
            <v xml:space="preserve"> </v>
          </cell>
          <cell r="T437" t="str">
            <v xml:space="preserve"> </v>
          </cell>
          <cell r="U437" t="str">
            <v xml:space="preserve"> </v>
          </cell>
          <cell r="V437" t="str">
            <v xml:space="preserve"> </v>
          </cell>
          <cell r="W437" t="str">
            <v xml:space="preserve"> </v>
          </cell>
          <cell r="X437" t="str">
            <v xml:space="preserve"> </v>
          </cell>
          <cell r="Y437" t="str">
            <v xml:space="preserve"> </v>
          </cell>
          <cell r="Z437" t="str">
            <v xml:space="preserve"> </v>
          </cell>
          <cell r="AA437" t="str">
            <v xml:space="preserve"> </v>
          </cell>
          <cell r="AB437" t="str">
            <v xml:space="preserve"> </v>
          </cell>
          <cell r="AC437" t="str">
            <v xml:space="preserve"> </v>
          </cell>
          <cell r="AD437" t="str">
            <v xml:space="preserve"> </v>
          </cell>
          <cell r="AE437" t="str">
            <v xml:space="preserve"> </v>
          </cell>
          <cell r="AF437" t="str">
            <v>1997 - 1998</v>
          </cell>
          <cell r="AG437" t="str">
            <v>MFC-L2700DW or DCP-L2540DW</v>
          </cell>
        </row>
        <row r="438">
          <cell r="A438">
            <v>8510</v>
          </cell>
          <cell r="B438" t="str">
            <v xml:space="preserve">Drum Unit - DR3355 </v>
          </cell>
          <cell r="C438">
            <v>30000</v>
          </cell>
          <cell r="D438" t="str">
            <v>Toner Unit - TN3350</v>
          </cell>
          <cell r="E438">
            <v>8000</v>
          </cell>
          <cell r="F438" t="str">
            <v xml:space="preserve"> </v>
          </cell>
          <cell r="G438" t="str">
            <v xml:space="preserve"> </v>
          </cell>
          <cell r="H438" t="str">
            <v xml:space="preserve"> </v>
          </cell>
          <cell r="I438" t="str">
            <v xml:space="preserve"> </v>
          </cell>
          <cell r="J438" t="str">
            <v xml:space="preserve"> </v>
          </cell>
          <cell r="K438" t="str">
            <v xml:space="preserve"> </v>
          </cell>
          <cell r="L438" t="str">
            <v xml:space="preserve"> </v>
          </cell>
          <cell r="M438" t="str">
            <v xml:space="preserve"> </v>
          </cell>
          <cell r="N438" t="str">
            <v xml:space="preserve"> </v>
          </cell>
          <cell r="O438" t="str">
            <v xml:space="preserve"> </v>
          </cell>
          <cell r="P438" t="str">
            <v xml:space="preserve"> </v>
          </cell>
          <cell r="Q438" t="str">
            <v xml:space="preserve"> </v>
          </cell>
          <cell r="R438" t="str">
            <v xml:space="preserve"> </v>
          </cell>
          <cell r="S438" t="str">
            <v xml:space="preserve"> </v>
          </cell>
          <cell r="T438" t="str">
            <v xml:space="preserve"> </v>
          </cell>
          <cell r="U438" t="str">
            <v xml:space="preserve"> </v>
          </cell>
          <cell r="V438" t="str">
            <v xml:space="preserve"> </v>
          </cell>
          <cell r="W438" t="str">
            <v xml:space="preserve"> </v>
          </cell>
          <cell r="X438" t="str">
            <v xml:space="preserve"> </v>
          </cell>
          <cell r="Y438" t="str">
            <v xml:space="preserve"> </v>
          </cell>
          <cell r="Z438" t="str">
            <v xml:space="preserve"> </v>
          </cell>
          <cell r="AA438" t="str">
            <v xml:space="preserve"> </v>
          </cell>
          <cell r="AB438" t="str">
            <v xml:space="preserve"> </v>
          </cell>
          <cell r="AC438" t="str">
            <v xml:space="preserve"> </v>
          </cell>
          <cell r="AD438" t="str">
            <v xml:space="preserve"> </v>
          </cell>
          <cell r="AE438" t="str">
            <v xml:space="preserve"> </v>
          </cell>
          <cell r="AF438" t="str">
            <v>2012 - 2016</v>
          </cell>
          <cell r="AG438" t="str">
            <v>MFC-L6910DN or DCP-L5710DW or DCP-L5510DW</v>
          </cell>
        </row>
        <row r="439">
          <cell r="A439">
            <v>8910</v>
          </cell>
          <cell r="B439" t="str">
            <v xml:space="preserve">Drum Unit - DR3355 </v>
          </cell>
          <cell r="C439">
            <v>30000</v>
          </cell>
          <cell r="D439" t="str">
            <v>Toner Unit - TN3350</v>
          </cell>
          <cell r="E439">
            <v>8000</v>
          </cell>
          <cell r="F439" t="str">
            <v xml:space="preserve"> </v>
          </cell>
          <cell r="G439" t="str">
            <v xml:space="preserve"> </v>
          </cell>
          <cell r="H439" t="str">
            <v xml:space="preserve"> </v>
          </cell>
          <cell r="I439" t="str">
            <v xml:space="preserve"> </v>
          </cell>
          <cell r="J439" t="str">
            <v xml:space="preserve"> </v>
          </cell>
          <cell r="K439" t="str">
            <v xml:space="preserve"> </v>
          </cell>
          <cell r="L439" t="str">
            <v xml:space="preserve"> </v>
          </cell>
          <cell r="M439" t="str">
            <v xml:space="preserve"> </v>
          </cell>
          <cell r="N439" t="str">
            <v xml:space="preserve"> </v>
          </cell>
          <cell r="O439" t="str">
            <v xml:space="preserve"> </v>
          </cell>
          <cell r="P439" t="str">
            <v xml:space="preserve"> </v>
          </cell>
          <cell r="Q439" t="str">
            <v xml:space="preserve"> </v>
          </cell>
          <cell r="R439" t="str">
            <v xml:space="preserve"> </v>
          </cell>
          <cell r="S439" t="str">
            <v xml:space="preserve"> </v>
          </cell>
          <cell r="T439" t="str">
            <v xml:space="preserve"> </v>
          </cell>
          <cell r="U439" t="str">
            <v xml:space="preserve"> </v>
          </cell>
          <cell r="V439" t="str">
            <v xml:space="preserve"> </v>
          </cell>
          <cell r="W439" t="str">
            <v xml:space="preserve"> </v>
          </cell>
          <cell r="X439" t="str">
            <v xml:space="preserve"> </v>
          </cell>
          <cell r="Y439" t="str">
            <v xml:space="preserve"> </v>
          </cell>
          <cell r="Z439" t="str">
            <v xml:space="preserve"> </v>
          </cell>
          <cell r="AA439" t="str">
            <v xml:space="preserve"> </v>
          </cell>
          <cell r="AB439" t="str">
            <v xml:space="preserve"> </v>
          </cell>
          <cell r="AC439" t="str">
            <v xml:space="preserve"> </v>
          </cell>
          <cell r="AD439" t="str">
            <v xml:space="preserve"> </v>
          </cell>
          <cell r="AE439" t="str">
            <v xml:space="preserve"> </v>
          </cell>
          <cell r="AF439" t="str">
            <v>2012 - 2016</v>
          </cell>
          <cell r="AG439" t="str">
            <v>MFC-L6910DN or DCP-L5710DW or DCP-L5510DW</v>
          </cell>
        </row>
        <row r="440">
          <cell r="A440">
            <v>8950</v>
          </cell>
          <cell r="B440" t="str">
            <v xml:space="preserve">Drum Unit - DR3355 </v>
          </cell>
          <cell r="C440">
            <v>30000</v>
          </cell>
          <cell r="D440" t="str">
            <v>Toner Unit - TN3370</v>
          </cell>
          <cell r="E440">
            <v>12000</v>
          </cell>
          <cell r="F440" t="str">
            <v xml:space="preserve"> (TN-3370 no longer available to order)</v>
          </cell>
          <cell r="G440" t="str">
            <v xml:space="preserve"> </v>
          </cell>
          <cell r="H440" t="str">
            <v>Toner Unit - TN3350</v>
          </cell>
          <cell r="I440">
            <v>8000</v>
          </cell>
          <cell r="J440" t="str">
            <v xml:space="preserve"> </v>
          </cell>
          <cell r="K440" t="str">
            <v xml:space="preserve"> </v>
          </cell>
          <cell r="L440" t="str">
            <v xml:space="preserve"> </v>
          </cell>
          <cell r="M440" t="str">
            <v xml:space="preserve"> </v>
          </cell>
          <cell r="N440" t="str">
            <v xml:space="preserve"> </v>
          </cell>
          <cell r="O440" t="str">
            <v xml:space="preserve"> </v>
          </cell>
          <cell r="P440" t="str">
            <v xml:space="preserve"> </v>
          </cell>
          <cell r="Q440" t="str">
            <v xml:space="preserve"> </v>
          </cell>
          <cell r="R440" t="str">
            <v xml:space="preserve"> </v>
          </cell>
          <cell r="S440" t="str">
            <v xml:space="preserve"> </v>
          </cell>
          <cell r="T440" t="str">
            <v xml:space="preserve"> </v>
          </cell>
          <cell r="U440" t="str">
            <v xml:space="preserve"> </v>
          </cell>
          <cell r="V440" t="str">
            <v xml:space="preserve"> </v>
          </cell>
          <cell r="W440" t="str">
            <v xml:space="preserve"> </v>
          </cell>
          <cell r="X440" t="str">
            <v xml:space="preserve"> </v>
          </cell>
          <cell r="Y440" t="str">
            <v xml:space="preserve"> </v>
          </cell>
          <cell r="Z440" t="str">
            <v xml:space="preserve"> </v>
          </cell>
          <cell r="AA440" t="str">
            <v xml:space="preserve"> </v>
          </cell>
          <cell r="AB440" t="str">
            <v xml:space="preserve"> </v>
          </cell>
          <cell r="AC440" t="str">
            <v xml:space="preserve"> </v>
          </cell>
          <cell r="AD440" t="str">
            <v xml:space="preserve"> </v>
          </cell>
          <cell r="AE440" t="str">
            <v xml:space="preserve"> </v>
          </cell>
          <cell r="AF440" t="str">
            <v>2012 - 2016</v>
          </cell>
          <cell r="AG440" t="str">
            <v>MFC-L6910DN or DCP-L5710DW or DCP-L5510DW</v>
          </cell>
        </row>
        <row r="441">
          <cell r="A441">
            <v>1610</v>
          </cell>
          <cell r="B441" t="str">
            <v>Drum Unit - DR1000</v>
          </cell>
          <cell r="C441">
            <v>10000</v>
          </cell>
          <cell r="D441" t="str">
            <v>Toner Unit - TN1000</v>
          </cell>
          <cell r="E441">
            <v>1000</v>
          </cell>
          <cell r="F441" t="str">
            <v xml:space="preserve"> </v>
          </cell>
          <cell r="G441" t="str">
            <v xml:space="preserve"> </v>
          </cell>
          <cell r="H441" t="str">
            <v xml:space="preserve"> </v>
          </cell>
          <cell r="I441" t="str">
            <v xml:space="preserve"> </v>
          </cell>
          <cell r="J441" t="str">
            <v xml:space="preserve"> </v>
          </cell>
          <cell r="K441" t="str">
            <v xml:space="preserve"> </v>
          </cell>
          <cell r="L441" t="str">
            <v xml:space="preserve"> </v>
          </cell>
          <cell r="M441" t="str">
            <v xml:space="preserve"> </v>
          </cell>
          <cell r="N441" t="str">
            <v xml:space="preserve"> </v>
          </cell>
          <cell r="O441" t="str">
            <v xml:space="preserve"> </v>
          </cell>
          <cell r="P441" t="str">
            <v xml:space="preserve"> </v>
          </cell>
          <cell r="Q441" t="str">
            <v xml:space="preserve"> </v>
          </cell>
          <cell r="R441" t="str">
            <v xml:space="preserve"> </v>
          </cell>
          <cell r="S441" t="str">
            <v xml:space="preserve"> </v>
          </cell>
          <cell r="T441" t="str">
            <v xml:space="preserve"> </v>
          </cell>
          <cell r="U441" t="str">
            <v xml:space="preserve"> </v>
          </cell>
          <cell r="V441" t="str">
            <v xml:space="preserve"> </v>
          </cell>
          <cell r="W441" t="str">
            <v xml:space="preserve"> </v>
          </cell>
          <cell r="X441" t="str">
            <v xml:space="preserve"> </v>
          </cell>
          <cell r="Y441" t="str">
            <v xml:space="preserve"> </v>
          </cell>
          <cell r="Z441" t="str">
            <v xml:space="preserve"> </v>
          </cell>
          <cell r="AA441" t="str">
            <v xml:space="preserve"> </v>
          </cell>
          <cell r="AB441" t="str">
            <v xml:space="preserve"> </v>
          </cell>
          <cell r="AC441" t="str">
            <v xml:space="preserve"> </v>
          </cell>
          <cell r="AD441" t="str">
            <v xml:space="preserve"> </v>
          </cell>
          <cell r="AE441" t="str">
            <v xml:space="preserve"> </v>
          </cell>
          <cell r="AF441" t="str">
            <v>2015 -</v>
          </cell>
          <cell r="AG441" t="str">
            <v>This is a current model</v>
          </cell>
        </row>
        <row r="442">
          <cell r="A442">
            <v>1910</v>
          </cell>
          <cell r="B442" t="str">
            <v>Drum Unit - DR1000</v>
          </cell>
          <cell r="C442">
            <v>10000</v>
          </cell>
          <cell r="D442" t="str">
            <v>Toner Unit - TN1000</v>
          </cell>
          <cell r="E442">
            <v>1000</v>
          </cell>
          <cell r="F442" t="str">
            <v xml:space="preserve"> </v>
          </cell>
          <cell r="G442" t="str">
            <v xml:space="preserve"> </v>
          </cell>
          <cell r="H442" t="str">
            <v xml:space="preserve"> </v>
          </cell>
          <cell r="I442" t="str">
            <v xml:space="preserve"> </v>
          </cell>
          <cell r="J442" t="str">
            <v xml:space="preserve"> </v>
          </cell>
          <cell r="K442" t="str">
            <v xml:space="preserve"> </v>
          </cell>
          <cell r="L442" t="str">
            <v xml:space="preserve"> </v>
          </cell>
          <cell r="M442" t="str">
            <v xml:space="preserve"> </v>
          </cell>
          <cell r="N442" t="str">
            <v xml:space="preserve"> </v>
          </cell>
          <cell r="O442" t="str">
            <v xml:space="preserve"> </v>
          </cell>
          <cell r="P442" t="str">
            <v xml:space="preserve"> </v>
          </cell>
          <cell r="Q442" t="str">
            <v xml:space="preserve"> </v>
          </cell>
          <cell r="R442" t="str">
            <v xml:space="preserve"> </v>
          </cell>
          <cell r="S442" t="str">
            <v xml:space="preserve"> </v>
          </cell>
          <cell r="T442" t="str">
            <v xml:space="preserve"> </v>
          </cell>
          <cell r="U442" t="str">
            <v xml:space="preserve"> </v>
          </cell>
          <cell r="V442" t="str">
            <v xml:space="preserve"> </v>
          </cell>
          <cell r="W442" t="str">
            <v xml:space="preserve"> </v>
          </cell>
          <cell r="X442" t="str">
            <v xml:space="preserve"> </v>
          </cell>
          <cell r="Y442" t="str">
            <v xml:space="preserve"> </v>
          </cell>
          <cell r="Z442" t="str">
            <v xml:space="preserve"> </v>
          </cell>
          <cell r="AA442" t="str">
            <v xml:space="preserve"> </v>
          </cell>
          <cell r="AB442" t="str">
            <v xml:space="preserve"> </v>
          </cell>
          <cell r="AC442" t="str">
            <v xml:space="preserve"> </v>
          </cell>
          <cell r="AD442" t="str">
            <v xml:space="preserve"> </v>
          </cell>
          <cell r="AE442" t="str">
            <v xml:space="preserve"> </v>
          </cell>
          <cell r="AF442" t="str">
            <v>2015 - 2020</v>
          </cell>
          <cell r="AG442" t="str">
            <v>DCP-1610W</v>
          </cell>
        </row>
        <row r="443">
          <cell r="A443" t="str">
            <v>L2700</v>
          </cell>
          <cell r="B443" t="str">
            <v>Drum Unit - DR-2305</v>
          </cell>
          <cell r="C443">
            <v>12000</v>
          </cell>
          <cell r="D443" t="str">
            <v>Toner Unit - TN-2355</v>
          </cell>
          <cell r="E443">
            <v>2600</v>
          </cell>
          <cell r="F443" t="str">
            <v xml:space="preserve"> </v>
          </cell>
          <cell r="G443" t="str">
            <v xml:space="preserve"> </v>
          </cell>
          <cell r="H443" t="str">
            <v xml:space="preserve"> </v>
          </cell>
          <cell r="I443" t="str">
            <v xml:space="preserve"> </v>
          </cell>
          <cell r="J443" t="str">
            <v xml:space="preserve"> </v>
          </cell>
          <cell r="K443" t="str">
            <v xml:space="preserve"> </v>
          </cell>
          <cell r="L443" t="str">
            <v xml:space="preserve"> </v>
          </cell>
          <cell r="M443" t="str">
            <v xml:space="preserve"> </v>
          </cell>
          <cell r="N443" t="str">
            <v xml:space="preserve"> </v>
          </cell>
          <cell r="O443" t="str">
            <v xml:space="preserve"> </v>
          </cell>
          <cell r="P443" t="str">
            <v xml:space="preserve"> </v>
          </cell>
          <cell r="Q443" t="str">
            <v xml:space="preserve"> </v>
          </cell>
          <cell r="R443" t="str">
            <v xml:space="preserve"> </v>
          </cell>
          <cell r="S443" t="str">
            <v xml:space="preserve"> </v>
          </cell>
          <cell r="T443" t="str">
            <v xml:space="preserve"> </v>
          </cell>
          <cell r="U443" t="str">
            <v xml:space="preserve"> </v>
          </cell>
          <cell r="V443" t="str">
            <v xml:space="preserve"> </v>
          </cell>
          <cell r="W443" t="str">
            <v xml:space="preserve"> </v>
          </cell>
          <cell r="X443" t="str">
            <v xml:space="preserve"> </v>
          </cell>
          <cell r="Y443" t="str">
            <v xml:space="preserve"> </v>
          </cell>
          <cell r="Z443" t="str">
            <v xml:space="preserve"> </v>
          </cell>
          <cell r="AA443" t="str">
            <v xml:space="preserve"> </v>
          </cell>
          <cell r="AB443" t="str">
            <v xml:space="preserve"> </v>
          </cell>
          <cell r="AC443" t="str">
            <v xml:space="preserve"> </v>
          </cell>
          <cell r="AD443" t="str">
            <v xml:space="preserve"> </v>
          </cell>
          <cell r="AE443" t="str">
            <v xml:space="preserve"> </v>
          </cell>
          <cell r="AF443" t="str">
            <v xml:space="preserve">2015 - </v>
          </cell>
          <cell r="AG443" t="str">
            <v>This is a current model</v>
          </cell>
        </row>
        <row r="444">
          <cell r="A444" t="str">
            <v>L2700D</v>
          </cell>
          <cell r="B444" t="str">
            <v>Drum Unit - DR-2305</v>
          </cell>
          <cell r="C444">
            <v>12000</v>
          </cell>
          <cell r="D444" t="str">
            <v>Toner Unit - TN-2355</v>
          </cell>
          <cell r="E444">
            <v>2600</v>
          </cell>
          <cell r="F444" t="str">
            <v xml:space="preserve"> </v>
          </cell>
          <cell r="G444" t="str">
            <v xml:space="preserve"> </v>
          </cell>
          <cell r="H444" t="str">
            <v xml:space="preserve"> </v>
          </cell>
          <cell r="I444" t="str">
            <v xml:space="preserve"> </v>
          </cell>
          <cell r="J444" t="str">
            <v xml:space="preserve"> </v>
          </cell>
          <cell r="K444" t="str">
            <v xml:space="preserve"> </v>
          </cell>
          <cell r="L444" t="str">
            <v xml:space="preserve"> </v>
          </cell>
          <cell r="M444" t="str">
            <v xml:space="preserve"> </v>
          </cell>
          <cell r="N444" t="str">
            <v xml:space="preserve"> </v>
          </cell>
          <cell r="O444" t="str">
            <v xml:space="preserve"> </v>
          </cell>
          <cell r="P444" t="str">
            <v xml:space="preserve"> </v>
          </cell>
          <cell r="Q444" t="str">
            <v xml:space="preserve"> </v>
          </cell>
          <cell r="R444" t="str">
            <v xml:space="preserve"> </v>
          </cell>
          <cell r="S444" t="str">
            <v xml:space="preserve"> </v>
          </cell>
          <cell r="T444" t="str">
            <v xml:space="preserve"> </v>
          </cell>
          <cell r="U444" t="str">
            <v xml:space="preserve"> </v>
          </cell>
          <cell r="V444" t="str">
            <v xml:space="preserve"> </v>
          </cell>
          <cell r="W444" t="str">
            <v xml:space="preserve"> </v>
          </cell>
          <cell r="X444" t="str">
            <v xml:space="preserve"> </v>
          </cell>
          <cell r="Y444" t="str">
            <v xml:space="preserve"> </v>
          </cell>
          <cell r="Z444" t="str">
            <v xml:space="preserve"> </v>
          </cell>
          <cell r="AA444" t="str">
            <v xml:space="preserve"> </v>
          </cell>
          <cell r="AB444" t="str">
            <v xml:space="preserve"> </v>
          </cell>
          <cell r="AC444" t="str">
            <v xml:space="preserve"> </v>
          </cell>
          <cell r="AD444" t="str">
            <v xml:space="preserve"> </v>
          </cell>
          <cell r="AE444" t="str">
            <v xml:space="preserve"> </v>
          </cell>
          <cell r="AF444" t="str">
            <v xml:space="preserve">2015 - </v>
          </cell>
          <cell r="AG444" t="str">
            <v>This is a current model</v>
          </cell>
        </row>
        <row r="445">
          <cell r="A445" t="str">
            <v>L2740</v>
          </cell>
          <cell r="B445" t="str">
            <v>Drum Unit - DR-2305</v>
          </cell>
          <cell r="C445">
            <v>12000</v>
          </cell>
          <cell r="D445" t="str">
            <v>Toner Unit - TN-2355</v>
          </cell>
          <cell r="E445">
            <v>2600</v>
          </cell>
          <cell r="F445" t="str">
            <v xml:space="preserve"> </v>
          </cell>
          <cell r="G445" t="str">
            <v xml:space="preserve"> </v>
          </cell>
          <cell r="H445" t="str">
            <v xml:space="preserve"> </v>
          </cell>
          <cell r="I445" t="str">
            <v xml:space="preserve"> </v>
          </cell>
          <cell r="J445" t="str">
            <v xml:space="preserve"> </v>
          </cell>
          <cell r="K445" t="str">
            <v xml:space="preserve"> </v>
          </cell>
          <cell r="L445" t="str">
            <v xml:space="preserve"> </v>
          </cell>
          <cell r="M445" t="str">
            <v xml:space="preserve"> </v>
          </cell>
          <cell r="N445" t="str">
            <v xml:space="preserve"> </v>
          </cell>
          <cell r="O445" t="str">
            <v xml:space="preserve"> </v>
          </cell>
          <cell r="P445" t="str">
            <v xml:space="preserve"> </v>
          </cell>
          <cell r="Q445" t="str">
            <v xml:space="preserve"> </v>
          </cell>
          <cell r="R445" t="str">
            <v xml:space="preserve"> </v>
          </cell>
          <cell r="S445" t="str">
            <v xml:space="preserve"> </v>
          </cell>
          <cell r="T445" t="str">
            <v xml:space="preserve"> </v>
          </cell>
          <cell r="U445" t="str">
            <v xml:space="preserve"> </v>
          </cell>
          <cell r="V445" t="str">
            <v xml:space="preserve"> </v>
          </cell>
          <cell r="W445" t="str">
            <v xml:space="preserve"> </v>
          </cell>
          <cell r="X445" t="str">
            <v xml:space="preserve"> </v>
          </cell>
          <cell r="Y445" t="str">
            <v xml:space="preserve"> </v>
          </cell>
          <cell r="Z445" t="str">
            <v xml:space="preserve"> </v>
          </cell>
          <cell r="AA445" t="str">
            <v xml:space="preserve"> </v>
          </cell>
          <cell r="AB445" t="str">
            <v xml:space="preserve"> </v>
          </cell>
          <cell r="AC445" t="str">
            <v xml:space="preserve"> </v>
          </cell>
          <cell r="AD445" t="str">
            <v xml:space="preserve"> </v>
          </cell>
          <cell r="AE445" t="str">
            <v xml:space="preserve"> </v>
          </cell>
          <cell r="AF445" t="str">
            <v xml:space="preserve">2015 - </v>
          </cell>
          <cell r="AG445" t="str">
            <v>MFC-L2700DW or DCP-L2540DW</v>
          </cell>
        </row>
        <row r="446">
          <cell r="A446" t="str">
            <v>L2540</v>
          </cell>
          <cell r="B446" t="str">
            <v>Drum Unit - DR-2305</v>
          </cell>
          <cell r="C446">
            <v>12000</v>
          </cell>
          <cell r="D446" t="str">
            <v>Toner Unit - TN-2355</v>
          </cell>
          <cell r="E446">
            <v>2600</v>
          </cell>
          <cell r="F446" t="str">
            <v xml:space="preserve"> </v>
          </cell>
          <cell r="G446" t="str">
            <v xml:space="preserve"> </v>
          </cell>
          <cell r="H446" t="str">
            <v xml:space="preserve"> </v>
          </cell>
          <cell r="I446" t="str">
            <v xml:space="preserve"> </v>
          </cell>
          <cell r="J446" t="str">
            <v xml:space="preserve"> </v>
          </cell>
          <cell r="K446" t="str">
            <v xml:space="preserve"> </v>
          </cell>
          <cell r="L446" t="str">
            <v xml:space="preserve"> </v>
          </cell>
          <cell r="M446" t="str">
            <v xml:space="preserve"> </v>
          </cell>
          <cell r="N446" t="str">
            <v xml:space="preserve"> </v>
          </cell>
          <cell r="O446" t="str">
            <v xml:space="preserve"> </v>
          </cell>
          <cell r="P446" t="str">
            <v xml:space="preserve"> </v>
          </cell>
          <cell r="Q446" t="str">
            <v xml:space="preserve"> </v>
          </cell>
          <cell r="R446" t="str">
            <v xml:space="preserve"> </v>
          </cell>
          <cell r="S446" t="str">
            <v xml:space="preserve"> </v>
          </cell>
          <cell r="T446" t="str">
            <v xml:space="preserve"> </v>
          </cell>
          <cell r="U446" t="str">
            <v xml:space="preserve"> </v>
          </cell>
          <cell r="V446" t="str">
            <v xml:space="preserve"> </v>
          </cell>
          <cell r="W446" t="str">
            <v xml:space="preserve"> </v>
          </cell>
          <cell r="X446" t="str">
            <v xml:space="preserve"> </v>
          </cell>
          <cell r="Y446" t="str">
            <v xml:space="preserve"> </v>
          </cell>
          <cell r="Z446" t="str">
            <v xml:space="preserve"> </v>
          </cell>
          <cell r="AA446" t="str">
            <v xml:space="preserve"> </v>
          </cell>
          <cell r="AB446" t="str">
            <v xml:space="preserve"> </v>
          </cell>
          <cell r="AC446" t="str">
            <v xml:space="preserve"> </v>
          </cell>
          <cell r="AD446" t="str">
            <v xml:space="preserve"> </v>
          </cell>
          <cell r="AE446" t="str">
            <v xml:space="preserve"> </v>
          </cell>
          <cell r="AF446" t="str">
            <v xml:space="preserve">2021 - </v>
          </cell>
          <cell r="AG446" t="str">
            <v>This is a current model</v>
          </cell>
        </row>
        <row r="447">
          <cell r="A447" t="str">
            <v>L5700</v>
          </cell>
          <cell r="B447" t="str">
            <v xml:space="preserve">Drum Unit - DR-3405 </v>
          </cell>
          <cell r="C447" t="str">
            <v>50000 (3pgs/job)</v>
          </cell>
          <cell r="D447" t="str">
            <v xml:space="preserve">Toner Unit - TN-3437 </v>
          </cell>
          <cell r="E447">
            <v>8000</v>
          </cell>
          <cell r="F447" t="str">
            <v>Toner unit - TN-3467 (High Yield)</v>
          </cell>
          <cell r="G447">
            <v>12000</v>
          </cell>
          <cell r="H447" t="str">
            <v xml:space="preserve"> </v>
          </cell>
          <cell r="I447" t="str">
            <v xml:space="preserve"> </v>
          </cell>
          <cell r="J447" t="str">
            <v xml:space="preserve"> </v>
          </cell>
          <cell r="K447" t="str">
            <v xml:space="preserve"> </v>
          </cell>
          <cell r="L447" t="str">
            <v xml:space="preserve"> </v>
          </cell>
          <cell r="M447" t="str">
            <v xml:space="preserve"> </v>
          </cell>
          <cell r="N447" t="str">
            <v xml:space="preserve"> </v>
          </cell>
          <cell r="O447" t="str">
            <v xml:space="preserve"> </v>
          </cell>
          <cell r="P447" t="str">
            <v xml:space="preserve"> </v>
          </cell>
          <cell r="Q447" t="str">
            <v xml:space="preserve"> </v>
          </cell>
          <cell r="R447" t="str">
            <v xml:space="preserve"> </v>
          </cell>
          <cell r="S447" t="str">
            <v xml:space="preserve"> </v>
          </cell>
          <cell r="T447" t="str">
            <v xml:space="preserve"> </v>
          </cell>
          <cell r="U447" t="str">
            <v xml:space="preserve"> </v>
          </cell>
          <cell r="V447" t="str">
            <v xml:space="preserve"> </v>
          </cell>
          <cell r="W447" t="str">
            <v xml:space="preserve"> </v>
          </cell>
          <cell r="X447" t="str">
            <v xml:space="preserve"> </v>
          </cell>
          <cell r="Y447" t="str">
            <v xml:space="preserve"> </v>
          </cell>
          <cell r="Z447" t="str">
            <v xml:space="preserve"> </v>
          </cell>
          <cell r="AA447" t="str">
            <v xml:space="preserve"> </v>
          </cell>
          <cell r="AB447" t="str">
            <v xml:space="preserve"> </v>
          </cell>
          <cell r="AC447" t="str">
            <v xml:space="preserve"> </v>
          </cell>
          <cell r="AD447" t="str">
            <v xml:space="preserve"> </v>
          </cell>
          <cell r="AE447" t="str">
            <v xml:space="preserve"> </v>
          </cell>
          <cell r="AF447" t="str">
            <v>2016 - 2024</v>
          </cell>
          <cell r="AG447" t="str">
            <v>MFC-L6910DN or DCP-L5710DW or DCP-L5510DW</v>
          </cell>
        </row>
        <row r="448">
          <cell r="A448" t="str">
            <v>L5900</v>
          </cell>
          <cell r="B448" t="str">
            <v xml:space="preserve">Drum Unit - DR-3405 </v>
          </cell>
          <cell r="C448" t="str">
            <v>50000 (3pgs/job)</v>
          </cell>
          <cell r="D448" t="str">
            <v xml:space="preserve">Toner Unit - TN-3437 </v>
          </cell>
          <cell r="E448">
            <v>8000</v>
          </cell>
          <cell r="F448" t="str">
            <v>Toner unit - TN-3467 (High Yield)</v>
          </cell>
          <cell r="G448">
            <v>12000</v>
          </cell>
          <cell r="H448" t="str">
            <v xml:space="preserve"> </v>
          </cell>
          <cell r="I448" t="str">
            <v xml:space="preserve"> </v>
          </cell>
          <cell r="J448" t="str">
            <v xml:space="preserve"> </v>
          </cell>
          <cell r="K448" t="str">
            <v xml:space="preserve"> </v>
          </cell>
          <cell r="L448" t="str">
            <v xml:space="preserve"> </v>
          </cell>
          <cell r="M448" t="str">
            <v xml:space="preserve"> </v>
          </cell>
          <cell r="N448" t="str">
            <v xml:space="preserve"> </v>
          </cell>
          <cell r="O448" t="str">
            <v xml:space="preserve"> </v>
          </cell>
          <cell r="P448" t="str">
            <v xml:space="preserve"> </v>
          </cell>
          <cell r="Q448" t="str">
            <v xml:space="preserve"> </v>
          </cell>
          <cell r="R448" t="str">
            <v xml:space="preserve"> </v>
          </cell>
          <cell r="S448" t="str">
            <v xml:space="preserve"> </v>
          </cell>
          <cell r="T448" t="str">
            <v xml:space="preserve"> </v>
          </cell>
          <cell r="U448" t="str">
            <v xml:space="preserve"> </v>
          </cell>
          <cell r="V448" t="str">
            <v xml:space="preserve"> </v>
          </cell>
          <cell r="W448" t="str">
            <v xml:space="preserve"> </v>
          </cell>
          <cell r="X448" t="str">
            <v xml:space="preserve"> </v>
          </cell>
          <cell r="Y448" t="str">
            <v xml:space="preserve"> </v>
          </cell>
          <cell r="Z448" t="str">
            <v xml:space="preserve"> </v>
          </cell>
          <cell r="AA448" t="str">
            <v xml:space="preserve"> </v>
          </cell>
          <cell r="AB448" t="str">
            <v xml:space="preserve"> </v>
          </cell>
          <cell r="AC448" t="str">
            <v xml:space="preserve"> </v>
          </cell>
          <cell r="AD448" t="str">
            <v xml:space="preserve"> </v>
          </cell>
          <cell r="AE448" t="str">
            <v xml:space="preserve"> </v>
          </cell>
          <cell r="AF448" t="str">
            <v>2016 - 2023</v>
          </cell>
          <cell r="AG448" t="str">
            <v>MFC-L6910DN or DCP-L5710DW or DCP-L5510DW</v>
          </cell>
        </row>
        <row r="449">
          <cell r="A449" t="str">
            <v>L6900</v>
          </cell>
          <cell r="B449" t="str">
            <v xml:space="preserve">Drum Unit - DR-3405 </v>
          </cell>
          <cell r="C449" t="str">
            <v>50000 (3pgs/job)</v>
          </cell>
          <cell r="D449" t="str">
            <v xml:space="preserve">Toner Unit - TN-3437 </v>
          </cell>
          <cell r="E449">
            <v>8000</v>
          </cell>
          <cell r="F449" t="str">
            <v>Toner unit - TN-3467 (High Yield)</v>
          </cell>
          <cell r="G449">
            <v>12000</v>
          </cell>
          <cell r="H449" t="str">
            <v>Toner unit TN-3487 (Super High yield)</v>
          </cell>
          <cell r="I449">
            <v>20000</v>
          </cell>
          <cell r="J449" t="str">
            <v xml:space="preserve"> </v>
          </cell>
          <cell r="K449" t="str">
            <v xml:space="preserve"> </v>
          </cell>
          <cell r="L449" t="str">
            <v xml:space="preserve"> </v>
          </cell>
          <cell r="M449" t="str">
            <v xml:space="preserve"> </v>
          </cell>
          <cell r="N449" t="str">
            <v xml:space="preserve"> </v>
          </cell>
          <cell r="O449" t="str">
            <v xml:space="preserve"> </v>
          </cell>
          <cell r="P449" t="str">
            <v xml:space="preserve"> </v>
          </cell>
          <cell r="Q449" t="str">
            <v xml:space="preserve"> </v>
          </cell>
          <cell r="R449" t="str">
            <v xml:space="preserve"> </v>
          </cell>
          <cell r="S449" t="str">
            <v xml:space="preserve"> </v>
          </cell>
          <cell r="T449" t="str">
            <v xml:space="preserve"> </v>
          </cell>
          <cell r="U449" t="str">
            <v xml:space="preserve"> </v>
          </cell>
          <cell r="V449" t="str">
            <v xml:space="preserve"> </v>
          </cell>
          <cell r="W449" t="str">
            <v xml:space="preserve"> </v>
          </cell>
          <cell r="X449" t="str">
            <v xml:space="preserve"> </v>
          </cell>
          <cell r="Y449" t="str">
            <v xml:space="preserve"> </v>
          </cell>
          <cell r="Z449" t="str">
            <v xml:space="preserve"> </v>
          </cell>
          <cell r="AA449" t="str">
            <v xml:space="preserve"> </v>
          </cell>
          <cell r="AB449" t="str">
            <v xml:space="preserve"> </v>
          </cell>
          <cell r="AC449" t="str">
            <v xml:space="preserve"> </v>
          </cell>
          <cell r="AD449" t="str">
            <v xml:space="preserve"> </v>
          </cell>
          <cell r="AE449" t="str">
            <v xml:space="preserve"> </v>
          </cell>
          <cell r="AF449" t="str">
            <v>2016 - 2023</v>
          </cell>
          <cell r="AG449" t="str">
            <v>MFC-L6910DN or DCP-L5710DW or DCP-L5510DW</v>
          </cell>
        </row>
        <row r="450">
          <cell r="A450" t="str">
            <v>L6910</v>
          </cell>
          <cell r="B450" t="str">
            <v>Drum Unit - DR-3607</v>
          </cell>
          <cell r="C450" t="str">
            <v>75000 (3pgs/job)</v>
          </cell>
          <cell r="D450" t="str">
            <v>Toner Unit - TN-3607</v>
          </cell>
          <cell r="E450">
            <v>3000</v>
          </cell>
          <cell r="F450" t="str">
            <v>Toner unit - TN-3607XXL (High Yield)</v>
          </cell>
          <cell r="G450">
            <v>11000</v>
          </cell>
          <cell r="H450" t="str">
            <v>Toner unit TN-3617XL (Super High yield)</v>
          </cell>
          <cell r="I450">
            <v>25000</v>
          </cell>
          <cell r="J450" t="str">
            <v xml:space="preserve"> </v>
          </cell>
          <cell r="K450" t="str">
            <v xml:space="preserve"> </v>
          </cell>
          <cell r="L450" t="str">
            <v xml:space="preserve"> </v>
          </cell>
          <cell r="M450" t="str">
            <v xml:space="preserve"> </v>
          </cell>
          <cell r="N450" t="str">
            <v xml:space="preserve"> </v>
          </cell>
          <cell r="O450" t="str">
            <v xml:space="preserve"> </v>
          </cell>
          <cell r="P450" t="str">
            <v xml:space="preserve"> </v>
          </cell>
          <cell r="Q450" t="str">
            <v xml:space="preserve"> </v>
          </cell>
          <cell r="R450" t="str">
            <v xml:space="preserve"> </v>
          </cell>
          <cell r="S450" t="str">
            <v xml:space="preserve"> </v>
          </cell>
          <cell r="T450" t="str">
            <v xml:space="preserve"> </v>
          </cell>
          <cell r="U450" t="str">
            <v xml:space="preserve"> </v>
          </cell>
          <cell r="V450" t="str">
            <v xml:space="preserve"> </v>
          </cell>
          <cell r="W450" t="str">
            <v xml:space="preserve"> </v>
          </cell>
          <cell r="X450" t="str">
            <v xml:space="preserve"> </v>
          </cell>
          <cell r="Y450" t="str">
            <v xml:space="preserve"> </v>
          </cell>
          <cell r="Z450" t="str">
            <v xml:space="preserve"> </v>
          </cell>
          <cell r="AA450" t="str">
            <v xml:space="preserve"> </v>
          </cell>
          <cell r="AB450" t="str">
            <v xml:space="preserve"> </v>
          </cell>
          <cell r="AC450" t="str">
            <v xml:space="preserve"> </v>
          </cell>
          <cell r="AD450" t="str">
            <v xml:space="preserve"> </v>
          </cell>
          <cell r="AE450" t="str">
            <v xml:space="preserve"> </v>
          </cell>
          <cell r="AF450" t="str">
            <v xml:space="preserve">2023 - </v>
          </cell>
          <cell r="AG450" t="str">
            <v>This is a current model</v>
          </cell>
        </row>
        <row r="451">
          <cell r="A451" t="str">
            <v>L5710</v>
          </cell>
          <cell r="B451" t="str">
            <v>Drum Unit - DR-3607</v>
          </cell>
          <cell r="C451" t="str">
            <v>75000 (3pgs/job)</v>
          </cell>
          <cell r="D451" t="str">
            <v>Toner Unit - TN-3607</v>
          </cell>
          <cell r="E451">
            <v>3000</v>
          </cell>
          <cell r="F451" t="str">
            <v>Toner unit - TN-3607XXL (High Yield)</v>
          </cell>
          <cell r="G451">
            <v>11000</v>
          </cell>
          <cell r="H451" t="str">
            <v xml:space="preserve"> </v>
          </cell>
          <cell r="I451" t="str">
            <v xml:space="preserve"> </v>
          </cell>
          <cell r="J451" t="str">
            <v xml:space="preserve"> </v>
          </cell>
          <cell r="K451" t="str">
            <v xml:space="preserve"> </v>
          </cell>
          <cell r="L451" t="str">
            <v xml:space="preserve"> </v>
          </cell>
          <cell r="M451" t="str">
            <v xml:space="preserve"> </v>
          </cell>
          <cell r="N451" t="str">
            <v xml:space="preserve"> </v>
          </cell>
          <cell r="O451" t="str">
            <v xml:space="preserve"> </v>
          </cell>
          <cell r="P451" t="str">
            <v xml:space="preserve"> </v>
          </cell>
          <cell r="Q451" t="str">
            <v xml:space="preserve"> </v>
          </cell>
          <cell r="R451" t="str">
            <v xml:space="preserve"> </v>
          </cell>
          <cell r="S451" t="str">
            <v xml:space="preserve"> </v>
          </cell>
          <cell r="T451" t="str">
            <v xml:space="preserve"> </v>
          </cell>
          <cell r="U451" t="str">
            <v xml:space="preserve"> </v>
          </cell>
          <cell r="V451" t="str">
            <v xml:space="preserve"> </v>
          </cell>
          <cell r="W451" t="str">
            <v xml:space="preserve"> </v>
          </cell>
          <cell r="X451" t="str">
            <v xml:space="preserve"> </v>
          </cell>
          <cell r="Y451" t="str">
            <v xml:space="preserve"> </v>
          </cell>
          <cell r="Z451" t="str">
            <v xml:space="preserve"> </v>
          </cell>
          <cell r="AA451" t="str">
            <v xml:space="preserve"> </v>
          </cell>
          <cell r="AB451" t="str">
            <v xml:space="preserve"> </v>
          </cell>
          <cell r="AC451" t="str">
            <v xml:space="preserve"> </v>
          </cell>
          <cell r="AD451" t="str">
            <v xml:space="preserve"> </v>
          </cell>
          <cell r="AE451" t="str">
            <v xml:space="preserve"> </v>
          </cell>
          <cell r="AF451" t="str">
            <v xml:space="preserve">2023 - </v>
          </cell>
          <cell r="AG451" t="str">
            <v>This is a current model</v>
          </cell>
        </row>
        <row r="452">
          <cell r="A452" t="str">
            <v>L5510</v>
          </cell>
          <cell r="B452" t="str">
            <v>Drum Unit - DR-3607</v>
          </cell>
          <cell r="C452" t="str">
            <v>75000 (3pgs/job)</v>
          </cell>
          <cell r="D452" t="str">
            <v>Toner Unit - TN-3607</v>
          </cell>
          <cell r="E452">
            <v>3000</v>
          </cell>
          <cell r="F452" t="str">
            <v>Toner unit - TN-3607XXL (High Yield)</v>
          </cell>
          <cell r="G452">
            <v>11000</v>
          </cell>
          <cell r="H452" t="str">
            <v xml:space="preserve"> </v>
          </cell>
          <cell r="I452" t="str">
            <v xml:space="preserve"> </v>
          </cell>
          <cell r="J452" t="str">
            <v xml:space="preserve"> </v>
          </cell>
          <cell r="K452" t="str">
            <v xml:space="preserve"> </v>
          </cell>
          <cell r="L452" t="str">
            <v xml:space="preserve"> </v>
          </cell>
          <cell r="M452" t="str">
            <v xml:space="preserve"> </v>
          </cell>
          <cell r="N452" t="str">
            <v xml:space="preserve"> </v>
          </cell>
          <cell r="O452" t="str">
            <v xml:space="preserve"> </v>
          </cell>
          <cell r="P452" t="str">
            <v xml:space="preserve"> </v>
          </cell>
          <cell r="Q452" t="str">
            <v xml:space="preserve"> </v>
          </cell>
          <cell r="R452" t="str">
            <v xml:space="preserve"> </v>
          </cell>
          <cell r="S452" t="str">
            <v xml:space="preserve"> </v>
          </cell>
          <cell r="T452" t="str">
            <v xml:space="preserve"> </v>
          </cell>
          <cell r="U452" t="str">
            <v xml:space="preserve"> </v>
          </cell>
          <cell r="V452" t="str">
            <v xml:space="preserve"> </v>
          </cell>
          <cell r="W452" t="str">
            <v xml:space="preserve"> </v>
          </cell>
          <cell r="X452" t="str">
            <v xml:space="preserve"> </v>
          </cell>
          <cell r="Y452" t="str">
            <v xml:space="preserve"> </v>
          </cell>
          <cell r="Z452" t="str">
            <v xml:space="preserve"> </v>
          </cell>
          <cell r="AA452" t="str">
            <v xml:space="preserve"> </v>
          </cell>
          <cell r="AB452" t="str">
            <v xml:space="preserve"> </v>
          </cell>
          <cell r="AC452" t="str">
            <v xml:space="preserve"> </v>
          </cell>
          <cell r="AD452" t="str">
            <v xml:space="preserve"> </v>
          </cell>
          <cell r="AE452" t="str">
            <v xml:space="preserve"> </v>
          </cell>
          <cell r="AF452" t="str">
            <v xml:space="preserve">2023 - </v>
          </cell>
          <cell r="AG452" t="str">
            <v>This is a current model</v>
          </cell>
        </row>
        <row r="453">
          <cell r="B453" t="str">
            <v>Colour Lasers</v>
          </cell>
          <cell r="P453" t="str">
            <v xml:space="preserve"> </v>
          </cell>
          <cell r="Q453" t="str">
            <v xml:space="preserve"> </v>
          </cell>
          <cell r="R453" t="str">
            <v xml:space="preserve"> </v>
          </cell>
          <cell r="S453" t="str">
            <v xml:space="preserve"> </v>
          </cell>
          <cell r="T453" t="str">
            <v xml:space="preserve"> </v>
          </cell>
          <cell r="U453" t="str">
            <v xml:space="preserve"> </v>
          </cell>
          <cell r="V453" t="str">
            <v xml:space="preserve"> </v>
          </cell>
          <cell r="W453" t="str">
            <v xml:space="preserve"> </v>
          </cell>
          <cell r="X453" t="str">
            <v xml:space="preserve"> </v>
          </cell>
          <cell r="Y453" t="str">
            <v xml:space="preserve"> </v>
          </cell>
          <cell r="Z453" t="str">
            <v xml:space="preserve"> </v>
          </cell>
          <cell r="AA453" t="str">
            <v xml:space="preserve"> </v>
          </cell>
          <cell r="AB453" t="str">
            <v xml:space="preserve"> </v>
          </cell>
          <cell r="AC453" t="str">
            <v xml:space="preserve"> </v>
          </cell>
          <cell r="AD453" t="str">
            <v xml:space="preserve"> </v>
          </cell>
          <cell r="AE453" t="str">
            <v xml:space="preserve"> </v>
          </cell>
        </row>
        <row r="454">
          <cell r="A454" t="str">
            <v>L8390</v>
          </cell>
          <cell r="B454" t="str">
            <v>Drum SET DR-279CL (4 units)</v>
          </cell>
          <cell r="C454" t="str">
            <v>20000pgs (3Pages;/job)</v>
          </cell>
          <cell r="D454" t="str">
            <v>TN-279BK, Black toner</v>
          </cell>
          <cell r="E454" t="str">
            <v>1 500 Pages</v>
          </cell>
          <cell r="F454" t="str">
            <v>TN-279C, Cyan toner</v>
          </cell>
          <cell r="G454" t="str">
            <v>1 200 Pages</v>
          </cell>
          <cell r="H454" t="str">
            <v>TN-279M, Magenta toner</v>
          </cell>
          <cell r="I454" t="str">
            <v>1 200 Pages</v>
          </cell>
          <cell r="J454" t="str">
            <v>TN-279Y, Yellow toner</v>
          </cell>
          <cell r="K454" t="str">
            <v>1 200 Pages</v>
          </cell>
          <cell r="L454" t="str">
            <v>TN-279XLBK, Black toner (high yield)</v>
          </cell>
          <cell r="M454" t="str">
            <v>3 000 Pages</v>
          </cell>
          <cell r="N454" t="str">
            <v>TN-279XLC, Cyan toner (high yield)</v>
          </cell>
          <cell r="O454" t="str">
            <v>2 300 Pages</v>
          </cell>
          <cell r="P454" t="str">
            <v>TN-279XLM, Magenta toner (high yield)</v>
          </cell>
          <cell r="Q454" t="str">
            <v>2 300 Pages</v>
          </cell>
          <cell r="R454" t="str">
            <v>TN-279XLY, Yellow toner (high yield)</v>
          </cell>
          <cell r="S454" t="str">
            <v>2 300 Pages</v>
          </cell>
          <cell r="T454" t="str">
            <v>TN279XXLBK Black Toner(Super High Yield)</v>
          </cell>
          <cell r="U454" t="str">
            <v>4 500 pages</v>
          </cell>
          <cell r="V454" t="str">
            <v>TN279XXLC Cyan (Super High Yield)</v>
          </cell>
          <cell r="W454" t="str">
            <v>4 000 pages</v>
          </cell>
          <cell r="X454" t="str">
            <v>TN279XXLM Magenta (Super High Yield)</v>
          </cell>
          <cell r="Y454" t="str">
            <v>4 000 pages</v>
          </cell>
          <cell r="Z454" t="str">
            <v>TN279XXLY Yellow (Super High Yield)</v>
          </cell>
          <cell r="AA454" t="str">
            <v>4 000 pages</v>
          </cell>
          <cell r="AB454" t="str">
            <v>BU-229CL, Belt unit</v>
          </cell>
          <cell r="AC454" t="str">
            <v>50 000 Pages</v>
          </cell>
          <cell r="AD454" t="str">
            <v>WT-229CL, Waste toner</v>
          </cell>
          <cell r="AE454" t="str">
            <v>50 000 Pages</v>
          </cell>
          <cell r="AF454">
            <v>2024</v>
          </cell>
          <cell r="AG454" t="str">
            <v>This is a current model</v>
          </cell>
        </row>
        <row r="455">
          <cell r="A455" t="str">
            <v>L3760</v>
          </cell>
          <cell r="B455" t="str">
            <v>Drum SET DR-279CL (4 units)</v>
          </cell>
          <cell r="C455" t="str">
            <v>20000pgs (3Pages;/job)</v>
          </cell>
          <cell r="D455" t="str">
            <v>TN-279BK, Black toner</v>
          </cell>
          <cell r="E455" t="str">
            <v>1 500 Pages</v>
          </cell>
          <cell r="F455" t="str">
            <v>TN-279C, Cyan toner</v>
          </cell>
          <cell r="G455" t="str">
            <v>1 200 Pages</v>
          </cell>
          <cell r="H455" t="str">
            <v>TN-279M, Magenta toner</v>
          </cell>
          <cell r="I455" t="str">
            <v>1 200 Pages</v>
          </cell>
          <cell r="J455" t="str">
            <v>TN-279Y, Yellow toner</v>
          </cell>
          <cell r="K455" t="str">
            <v>1 200 Pages</v>
          </cell>
          <cell r="L455" t="str">
            <v>TN-279XLBK, Black toner (high yield)</v>
          </cell>
          <cell r="M455" t="str">
            <v>3 000 Pages</v>
          </cell>
          <cell r="N455" t="str">
            <v>TN-279XLC, Cyan toner (high yield)</v>
          </cell>
          <cell r="O455" t="str">
            <v>2 300 Pages</v>
          </cell>
          <cell r="P455" t="str">
            <v>TN-279XLM, Magenta toner (high yield)</v>
          </cell>
          <cell r="Q455" t="str">
            <v>2 300 Pages</v>
          </cell>
          <cell r="R455" t="str">
            <v>TN-279XLY, Yellow toner (high yield)</v>
          </cell>
          <cell r="S455" t="str">
            <v>2 300 Pages</v>
          </cell>
          <cell r="T455" t="str">
            <v xml:space="preserve"> </v>
          </cell>
          <cell r="U455" t="str">
            <v xml:space="preserve"> </v>
          </cell>
          <cell r="V455" t="str">
            <v xml:space="preserve"> </v>
          </cell>
          <cell r="W455" t="str">
            <v xml:space="preserve"> </v>
          </cell>
          <cell r="X455" t="str">
            <v xml:space="preserve"> </v>
          </cell>
          <cell r="Y455" t="str">
            <v xml:space="preserve"> </v>
          </cell>
          <cell r="Z455" t="str">
            <v xml:space="preserve"> </v>
          </cell>
          <cell r="AA455" t="str">
            <v xml:space="preserve"> </v>
          </cell>
          <cell r="AB455" t="str">
            <v>BU-229CL, Belt unit</v>
          </cell>
          <cell r="AC455" t="str">
            <v>50 000 Pages</v>
          </cell>
          <cell r="AD455" t="str">
            <v>WT-229CL, Waste toner</v>
          </cell>
          <cell r="AE455" t="str">
            <v>50 000 Pages</v>
          </cell>
          <cell r="AF455">
            <v>2024</v>
          </cell>
          <cell r="AG455" t="str">
            <v>This is a current model</v>
          </cell>
        </row>
        <row r="456">
          <cell r="A456" t="str">
            <v>L9630</v>
          </cell>
          <cell r="B456" t="str">
            <v>Drum Unit - DR-851CL</v>
          </cell>
          <cell r="C456" t="str">
            <v>100000 (3pgs/job)</v>
          </cell>
          <cell r="D456" t="str">
            <v>TN-871XXLBK, Black</v>
          </cell>
          <cell r="E456">
            <v>15000</v>
          </cell>
          <cell r="F456" t="str">
            <v>TN-871XXL C, M, Y colour toner</v>
          </cell>
          <cell r="G456">
            <v>12000</v>
          </cell>
          <cell r="H456" t="str">
            <v xml:space="preserve"> </v>
          </cell>
          <cell r="I456" t="str">
            <v xml:space="preserve"> </v>
          </cell>
          <cell r="J456" t="str">
            <v xml:space="preserve"> </v>
          </cell>
          <cell r="K456" t="str">
            <v xml:space="preserve"> </v>
          </cell>
          <cell r="L456" t="str">
            <v>Belt Unit - BU800CL</v>
          </cell>
          <cell r="M456" t="str">
            <v>150000 (2pgs/job)</v>
          </cell>
          <cell r="N456" t="str">
            <v>Waste Toner  - WT800CL</v>
          </cell>
          <cell r="O456">
            <v>100000</v>
          </cell>
          <cell r="P456" t="str">
            <v xml:space="preserve"> </v>
          </cell>
          <cell r="Q456" t="str">
            <v xml:space="preserve"> </v>
          </cell>
          <cell r="R456" t="str">
            <v xml:space="preserve"> </v>
          </cell>
          <cell r="S456" t="str">
            <v xml:space="preserve"> </v>
          </cell>
          <cell r="T456" t="str">
            <v xml:space="preserve"> </v>
          </cell>
          <cell r="U456" t="str">
            <v xml:space="preserve"> </v>
          </cell>
          <cell r="V456" t="str">
            <v xml:space="preserve"> </v>
          </cell>
          <cell r="W456" t="str">
            <v xml:space="preserve"> </v>
          </cell>
          <cell r="X456" t="str">
            <v xml:space="preserve"> </v>
          </cell>
          <cell r="Y456" t="str">
            <v xml:space="preserve"> </v>
          </cell>
          <cell r="Z456" t="str">
            <v xml:space="preserve"> </v>
          </cell>
          <cell r="AA456" t="str">
            <v xml:space="preserve"> </v>
          </cell>
          <cell r="AB456" t="str">
            <v xml:space="preserve"> </v>
          </cell>
          <cell r="AC456" t="str">
            <v xml:space="preserve"> </v>
          </cell>
          <cell r="AD456" t="str">
            <v xml:space="preserve"> </v>
          </cell>
          <cell r="AE456" t="str">
            <v xml:space="preserve"> </v>
          </cell>
          <cell r="AF456">
            <v>2023</v>
          </cell>
          <cell r="AG456" t="str">
            <v>This is a current model</v>
          </cell>
        </row>
        <row r="457">
          <cell r="A457" t="str">
            <v>L3750</v>
          </cell>
          <cell r="B457" t="str">
            <v>Set of four drums  - DR-273CL</v>
          </cell>
          <cell r="C457">
            <v>18000</v>
          </cell>
          <cell r="D457" t="str">
            <v>Black drum ONLY DR-273CL-BK</v>
          </cell>
          <cell r="E457">
            <v>18000</v>
          </cell>
          <cell r="F457" t="str">
            <v>SINGLE Colour Drum DR-273CL-CYM</v>
          </cell>
          <cell r="G457">
            <v>18000</v>
          </cell>
          <cell r="H457" t="str">
            <v>Black Toner TN-277BK</v>
          </cell>
          <cell r="I457">
            <v>3000</v>
          </cell>
          <cell r="J457" t="str">
            <v>Color TN-277C or TN-277Y or TN-277M</v>
          </cell>
          <cell r="K457" t="str">
            <v>2300 Each</v>
          </cell>
          <cell r="L457" t="str">
            <v>Belt Unit - BU223CL</v>
          </cell>
          <cell r="M457">
            <v>50000</v>
          </cell>
          <cell r="N457" t="str">
            <v>Waste Toner  - WT223CL</v>
          </cell>
          <cell r="O457">
            <v>50000</v>
          </cell>
          <cell r="P457" t="str">
            <v xml:space="preserve"> </v>
          </cell>
          <cell r="Q457" t="str">
            <v xml:space="preserve"> </v>
          </cell>
          <cell r="R457" t="str">
            <v xml:space="preserve"> </v>
          </cell>
          <cell r="S457" t="str">
            <v xml:space="preserve"> </v>
          </cell>
          <cell r="T457" t="str">
            <v xml:space="preserve"> </v>
          </cell>
          <cell r="U457" t="str">
            <v xml:space="preserve"> </v>
          </cell>
          <cell r="V457" t="str">
            <v xml:space="preserve"> </v>
          </cell>
          <cell r="W457" t="str">
            <v xml:space="preserve"> </v>
          </cell>
          <cell r="X457" t="str">
            <v xml:space="preserve"> </v>
          </cell>
          <cell r="Y457" t="str">
            <v xml:space="preserve"> </v>
          </cell>
          <cell r="Z457" t="str">
            <v xml:space="preserve"> </v>
          </cell>
          <cell r="AA457" t="str">
            <v xml:space="preserve"> </v>
          </cell>
          <cell r="AB457" t="str">
            <v xml:space="preserve"> </v>
          </cell>
          <cell r="AC457" t="str">
            <v xml:space="preserve"> </v>
          </cell>
          <cell r="AD457" t="str">
            <v xml:space="preserve"> </v>
          </cell>
          <cell r="AE457" t="str">
            <v xml:space="preserve"> </v>
          </cell>
          <cell r="AF457" t="str">
            <v>2018 - 2024</v>
          </cell>
          <cell r="AG457" t="str">
            <v>MFC-L3760CDW or MFC-L8390CDW</v>
          </cell>
        </row>
        <row r="458">
          <cell r="A458" t="str">
            <v>L3551</v>
          </cell>
          <cell r="B458" t="str">
            <v>Set of four drums  - DR-273CL</v>
          </cell>
          <cell r="C458">
            <v>18000</v>
          </cell>
          <cell r="D458" t="str">
            <v>Black drum ONLY DR-273CL-BK</v>
          </cell>
          <cell r="E458">
            <v>18000</v>
          </cell>
          <cell r="F458" t="str">
            <v>SINGLE Colour Drum DR-273CL-CYM</v>
          </cell>
          <cell r="G458">
            <v>18000</v>
          </cell>
          <cell r="H458" t="str">
            <v>Black Toner TN-277BK</v>
          </cell>
          <cell r="I458">
            <v>3000</v>
          </cell>
          <cell r="J458" t="str">
            <v>Color TN-277C or TN-277Y or TN-277M</v>
          </cell>
          <cell r="K458" t="str">
            <v>2300 Each</v>
          </cell>
          <cell r="L458" t="str">
            <v>Belt Unit - BU223CL</v>
          </cell>
          <cell r="M458">
            <v>50000</v>
          </cell>
          <cell r="N458" t="str">
            <v>Waste Toner  - WT223CL</v>
          </cell>
          <cell r="O458">
            <v>50000</v>
          </cell>
          <cell r="P458" t="str">
            <v xml:space="preserve"> </v>
          </cell>
          <cell r="Q458" t="str">
            <v xml:space="preserve"> </v>
          </cell>
          <cell r="R458" t="str">
            <v xml:space="preserve"> </v>
          </cell>
          <cell r="S458" t="str">
            <v xml:space="preserve"> </v>
          </cell>
          <cell r="T458" t="str">
            <v xml:space="preserve"> </v>
          </cell>
          <cell r="U458" t="str">
            <v xml:space="preserve"> </v>
          </cell>
          <cell r="V458" t="str">
            <v xml:space="preserve"> </v>
          </cell>
          <cell r="W458" t="str">
            <v xml:space="preserve"> </v>
          </cell>
          <cell r="X458" t="str">
            <v xml:space="preserve"> </v>
          </cell>
          <cell r="Y458" t="str">
            <v xml:space="preserve"> </v>
          </cell>
          <cell r="Z458" t="str">
            <v xml:space="preserve"> </v>
          </cell>
          <cell r="AA458" t="str">
            <v xml:space="preserve"> </v>
          </cell>
          <cell r="AB458" t="str">
            <v xml:space="preserve"> </v>
          </cell>
          <cell r="AC458" t="str">
            <v xml:space="preserve"> </v>
          </cell>
          <cell r="AD458" t="str">
            <v xml:space="preserve"> </v>
          </cell>
          <cell r="AE458" t="str">
            <v xml:space="preserve"> </v>
          </cell>
          <cell r="AF458" t="str">
            <v>2018 - 2024</v>
          </cell>
          <cell r="AG458" t="str">
            <v>MFC-L3760CDW or MFC-L8390CDW</v>
          </cell>
        </row>
        <row r="459">
          <cell r="A459" t="str">
            <v>L8690</v>
          </cell>
          <cell r="B459" t="str">
            <v xml:space="preserve">Drum Unit - DR-461CL </v>
          </cell>
          <cell r="C459">
            <v>50000</v>
          </cell>
          <cell r="D459" t="str">
            <v>TN-466 BK, C, M, Y (Super High Yield)</v>
          </cell>
          <cell r="E459">
            <v>6500</v>
          </cell>
          <cell r="F459" t="str">
            <v>TN-469 BK, C, M, Y (Ultra High Yield)</v>
          </cell>
          <cell r="G459">
            <v>9000</v>
          </cell>
          <cell r="H459" t="str">
            <v xml:space="preserve"> </v>
          </cell>
          <cell r="I459" t="str">
            <v xml:space="preserve"> </v>
          </cell>
          <cell r="J459" t="str">
            <v xml:space="preserve"> </v>
          </cell>
          <cell r="K459" t="str">
            <v xml:space="preserve"> </v>
          </cell>
          <cell r="L459" t="str">
            <v>Belt Unit - BU330CL</v>
          </cell>
          <cell r="M459" t="str">
            <v>50000 (5pages/job)</v>
          </cell>
          <cell r="N459" t="str">
            <v>Waste Toner  - WT320CL</v>
          </cell>
          <cell r="O459">
            <v>50000</v>
          </cell>
          <cell r="P459" t="str">
            <v xml:space="preserve"> </v>
          </cell>
          <cell r="Q459" t="str">
            <v xml:space="preserve"> </v>
          </cell>
          <cell r="R459" t="str">
            <v xml:space="preserve"> </v>
          </cell>
          <cell r="S459" t="str">
            <v xml:space="preserve"> </v>
          </cell>
          <cell r="T459" t="str">
            <v xml:space="preserve"> </v>
          </cell>
          <cell r="U459" t="str">
            <v xml:space="preserve"> </v>
          </cell>
          <cell r="V459" t="str">
            <v xml:space="preserve"> </v>
          </cell>
          <cell r="W459" t="str">
            <v xml:space="preserve"> </v>
          </cell>
          <cell r="X459" t="str">
            <v xml:space="preserve"> </v>
          </cell>
          <cell r="Y459" t="str">
            <v xml:space="preserve"> </v>
          </cell>
          <cell r="Z459" t="str">
            <v xml:space="preserve"> </v>
          </cell>
          <cell r="AA459" t="str">
            <v xml:space="preserve"> </v>
          </cell>
          <cell r="AB459" t="str">
            <v xml:space="preserve"> </v>
          </cell>
          <cell r="AC459" t="str">
            <v xml:space="preserve"> </v>
          </cell>
          <cell r="AD459" t="str">
            <v xml:space="preserve"> </v>
          </cell>
          <cell r="AE459" t="str">
            <v xml:space="preserve"> </v>
          </cell>
          <cell r="AF459" t="str">
            <v xml:space="preserve">2017 - </v>
          </cell>
          <cell r="AG459" t="str">
            <v>This is a current model</v>
          </cell>
        </row>
        <row r="460">
          <cell r="A460" t="str">
            <v>L9570</v>
          </cell>
          <cell r="B460" t="str">
            <v xml:space="preserve">Drum Unit - DR-461CL </v>
          </cell>
          <cell r="C460">
            <v>50000</v>
          </cell>
          <cell r="D460" t="str">
            <v>TN-466 BK, C, M, Y (Super High Yield)</v>
          </cell>
          <cell r="E460">
            <v>6500</v>
          </cell>
          <cell r="F460" t="str">
            <v>TN-469 BK, C, M, Y (Ultra High Yield)</v>
          </cell>
          <cell r="G460">
            <v>9000</v>
          </cell>
          <cell r="H460" t="str">
            <v xml:space="preserve"> </v>
          </cell>
          <cell r="I460" t="str">
            <v xml:space="preserve"> </v>
          </cell>
          <cell r="J460" t="str">
            <v xml:space="preserve"> </v>
          </cell>
          <cell r="K460" t="str">
            <v xml:space="preserve"> </v>
          </cell>
          <cell r="L460" t="str">
            <v>Belt Unit - BU330CL</v>
          </cell>
          <cell r="M460" t="str">
            <v>50000 (5pages/job)</v>
          </cell>
          <cell r="N460" t="str">
            <v>Waste Toner  - WT320CL</v>
          </cell>
          <cell r="O460">
            <v>50000</v>
          </cell>
          <cell r="P460" t="str">
            <v xml:space="preserve"> </v>
          </cell>
          <cell r="Q460" t="str">
            <v xml:space="preserve"> </v>
          </cell>
          <cell r="R460" t="str">
            <v xml:space="preserve"> </v>
          </cell>
          <cell r="S460" t="str">
            <v xml:space="preserve"> </v>
          </cell>
          <cell r="T460" t="str">
            <v xml:space="preserve"> </v>
          </cell>
          <cell r="U460" t="str">
            <v xml:space="preserve"> </v>
          </cell>
          <cell r="V460" t="str">
            <v xml:space="preserve"> </v>
          </cell>
          <cell r="W460" t="str">
            <v xml:space="preserve"> </v>
          </cell>
          <cell r="X460" t="str">
            <v xml:space="preserve"> </v>
          </cell>
          <cell r="Y460" t="str">
            <v xml:space="preserve"> </v>
          </cell>
          <cell r="Z460" t="str">
            <v xml:space="preserve"> </v>
          </cell>
          <cell r="AA460" t="str">
            <v xml:space="preserve"> </v>
          </cell>
          <cell r="AB460" t="str">
            <v xml:space="preserve"> </v>
          </cell>
          <cell r="AC460" t="str">
            <v xml:space="preserve"> </v>
          </cell>
          <cell r="AD460" t="str">
            <v xml:space="preserve"> </v>
          </cell>
          <cell r="AE460" t="str">
            <v xml:space="preserve"> </v>
          </cell>
          <cell r="AF460" t="str">
            <v xml:space="preserve">2017 - </v>
          </cell>
          <cell r="AG460" t="str">
            <v>This is a current model</v>
          </cell>
        </row>
        <row r="461">
          <cell r="A461" t="str">
            <v>L8600</v>
          </cell>
          <cell r="B461" t="str">
            <v xml:space="preserve">Drum Unit - DR-361CL </v>
          </cell>
          <cell r="C461">
            <v>25000</v>
          </cell>
          <cell r="D461" t="str">
            <v>TN-369 BK, C, M, Y (Super High Yield)</v>
          </cell>
          <cell r="E461">
            <v>6000</v>
          </cell>
          <cell r="F461" t="str">
            <v xml:space="preserve"> </v>
          </cell>
          <cell r="G461" t="str">
            <v xml:space="preserve"> </v>
          </cell>
          <cell r="H461" t="str">
            <v xml:space="preserve"> </v>
          </cell>
          <cell r="I461" t="str">
            <v xml:space="preserve"> </v>
          </cell>
          <cell r="J461" t="str">
            <v xml:space="preserve"> </v>
          </cell>
          <cell r="K461" t="str">
            <v xml:space="preserve"> </v>
          </cell>
          <cell r="L461" t="str">
            <v>Belt Unit - BU320CL</v>
          </cell>
          <cell r="M461">
            <v>50000</v>
          </cell>
          <cell r="N461" t="str">
            <v>Waste Toner  - WT320CL</v>
          </cell>
          <cell r="O461">
            <v>50000</v>
          </cell>
          <cell r="P461" t="str">
            <v xml:space="preserve"> </v>
          </cell>
          <cell r="Q461" t="str">
            <v xml:space="preserve"> </v>
          </cell>
          <cell r="R461" t="str">
            <v xml:space="preserve"> </v>
          </cell>
          <cell r="S461" t="str">
            <v xml:space="preserve"> </v>
          </cell>
          <cell r="T461" t="str">
            <v xml:space="preserve"> </v>
          </cell>
          <cell r="U461" t="str">
            <v xml:space="preserve"> </v>
          </cell>
          <cell r="V461" t="str">
            <v xml:space="preserve"> </v>
          </cell>
          <cell r="W461" t="str">
            <v xml:space="preserve"> </v>
          </cell>
          <cell r="X461" t="str">
            <v xml:space="preserve"> </v>
          </cell>
          <cell r="Y461" t="str">
            <v xml:space="preserve"> </v>
          </cell>
          <cell r="Z461" t="str">
            <v xml:space="preserve"> </v>
          </cell>
          <cell r="AA461" t="str">
            <v xml:space="preserve"> </v>
          </cell>
          <cell r="AB461" t="str">
            <v xml:space="preserve"> </v>
          </cell>
          <cell r="AC461" t="str">
            <v xml:space="preserve"> </v>
          </cell>
          <cell r="AD461" t="str">
            <v xml:space="preserve"> </v>
          </cell>
          <cell r="AE461" t="str">
            <v xml:space="preserve"> </v>
          </cell>
          <cell r="AF461" t="str">
            <v>2014 - 2017</v>
          </cell>
          <cell r="AG461" t="str">
            <v>MFC-L9570CDW or MFC-L8690CDW</v>
          </cell>
        </row>
        <row r="462">
          <cell r="A462" t="str">
            <v>L8850</v>
          </cell>
          <cell r="B462" t="str">
            <v xml:space="preserve">Drum Unit - DR-361CL </v>
          </cell>
          <cell r="C462">
            <v>25000</v>
          </cell>
          <cell r="D462" t="str">
            <v>TN-369 BK, C, M, Y (Super High Yield)</v>
          </cell>
          <cell r="E462">
            <v>6000</v>
          </cell>
          <cell r="F462" t="str">
            <v xml:space="preserve"> </v>
          </cell>
          <cell r="G462" t="str">
            <v xml:space="preserve"> </v>
          </cell>
          <cell r="H462" t="str">
            <v xml:space="preserve"> </v>
          </cell>
          <cell r="I462" t="str">
            <v xml:space="preserve"> </v>
          </cell>
          <cell r="J462" t="str">
            <v xml:space="preserve"> </v>
          </cell>
          <cell r="K462" t="str">
            <v xml:space="preserve"> </v>
          </cell>
          <cell r="L462" t="str">
            <v>Belt Unit - BU320CL</v>
          </cell>
          <cell r="M462">
            <v>50000</v>
          </cell>
          <cell r="N462" t="str">
            <v>Waste Toner  - WT320CL</v>
          </cell>
          <cell r="O462">
            <v>50000</v>
          </cell>
          <cell r="P462" t="str">
            <v xml:space="preserve"> </v>
          </cell>
          <cell r="Q462" t="str">
            <v xml:space="preserve"> </v>
          </cell>
          <cell r="R462" t="str">
            <v xml:space="preserve"> </v>
          </cell>
          <cell r="S462" t="str">
            <v xml:space="preserve"> </v>
          </cell>
          <cell r="T462" t="str">
            <v xml:space="preserve"> </v>
          </cell>
          <cell r="U462" t="str">
            <v xml:space="preserve"> </v>
          </cell>
          <cell r="V462" t="str">
            <v xml:space="preserve"> </v>
          </cell>
          <cell r="W462" t="str">
            <v xml:space="preserve"> </v>
          </cell>
          <cell r="X462" t="str">
            <v xml:space="preserve"> </v>
          </cell>
          <cell r="Y462" t="str">
            <v xml:space="preserve"> </v>
          </cell>
          <cell r="Z462" t="str">
            <v xml:space="preserve"> </v>
          </cell>
          <cell r="AA462" t="str">
            <v xml:space="preserve"> </v>
          </cell>
          <cell r="AB462" t="str">
            <v xml:space="preserve"> </v>
          </cell>
          <cell r="AC462" t="str">
            <v xml:space="preserve"> </v>
          </cell>
          <cell r="AD462" t="str">
            <v xml:space="preserve"> </v>
          </cell>
          <cell r="AE462" t="str">
            <v xml:space="preserve"> </v>
          </cell>
          <cell r="AF462" t="str">
            <v>2014 - 2017</v>
          </cell>
          <cell r="AG462" t="str">
            <v>MFC-L9570CDW or MFC-L8690CDW</v>
          </cell>
        </row>
        <row r="463">
          <cell r="A463">
            <v>9970</v>
          </cell>
          <cell r="B463" t="str">
            <v xml:space="preserve">Drum Unit - DR340CL </v>
          </cell>
          <cell r="C463">
            <v>25000</v>
          </cell>
          <cell r="D463" t="str">
            <v>TN-340 BK/C/M/Y (First toners)</v>
          </cell>
          <cell r="E463" t="str">
            <v>2500 Bk /1500 CL</v>
          </cell>
          <cell r="F463" t="str">
            <v xml:space="preserve">We only supply </v>
          </cell>
          <cell r="G463" t="str">
            <v xml:space="preserve"> </v>
          </cell>
          <cell r="H463" t="str">
            <v>TN-348 BK/C/M/Y (Super H Y)</v>
          </cell>
          <cell r="I463">
            <v>6000</v>
          </cell>
          <cell r="J463" t="str">
            <v xml:space="preserve"> </v>
          </cell>
          <cell r="K463" t="str">
            <v xml:space="preserve"> </v>
          </cell>
          <cell r="L463" t="str">
            <v>Belt Unit - BU300CL</v>
          </cell>
          <cell r="M463">
            <v>50000</v>
          </cell>
          <cell r="N463" t="str">
            <v>Waste Toner  - WT300CL</v>
          </cell>
          <cell r="O463">
            <v>50000</v>
          </cell>
          <cell r="P463" t="str">
            <v xml:space="preserve"> </v>
          </cell>
          <cell r="Q463" t="str">
            <v xml:space="preserve"> </v>
          </cell>
          <cell r="R463" t="str">
            <v xml:space="preserve"> </v>
          </cell>
          <cell r="S463" t="str">
            <v xml:space="preserve"> </v>
          </cell>
          <cell r="T463" t="str">
            <v xml:space="preserve"> </v>
          </cell>
          <cell r="U463" t="str">
            <v xml:space="preserve"> </v>
          </cell>
          <cell r="V463" t="str">
            <v xml:space="preserve"> </v>
          </cell>
          <cell r="W463" t="str">
            <v xml:space="preserve"> </v>
          </cell>
          <cell r="X463" t="str">
            <v xml:space="preserve"> </v>
          </cell>
          <cell r="Y463" t="str">
            <v xml:space="preserve"> </v>
          </cell>
          <cell r="Z463" t="str">
            <v xml:space="preserve"> </v>
          </cell>
          <cell r="AA463" t="str">
            <v xml:space="preserve"> </v>
          </cell>
          <cell r="AB463" t="str">
            <v xml:space="preserve"> </v>
          </cell>
          <cell r="AC463" t="str">
            <v xml:space="preserve"> </v>
          </cell>
          <cell r="AD463" t="str">
            <v xml:space="preserve"> </v>
          </cell>
          <cell r="AE463" t="str">
            <v xml:space="preserve"> </v>
          </cell>
          <cell r="AF463" t="str">
            <v>2011 - 2014</v>
          </cell>
          <cell r="AG463" t="str">
            <v>MFC-L9570CDW or MFC-L8690CDW</v>
          </cell>
        </row>
        <row r="464">
          <cell r="A464">
            <v>9460</v>
          </cell>
          <cell r="B464" t="str">
            <v xml:space="preserve">Drum Unit - DR340CL </v>
          </cell>
          <cell r="C464">
            <v>25000</v>
          </cell>
          <cell r="D464" t="str">
            <v>TN-340 BK/C/M/Y (First toners)</v>
          </cell>
          <cell r="E464" t="str">
            <v>2500 Bk /1500 CL</v>
          </cell>
          <cell r="F464" t="str">
            <v xml:space="preserve">We only supply </v>
          </cell>
          <cell r="G464" t="str">
            <v xml:space="preserve"> </v>
          </cell>
          <cell r="H464" t="str">
            <v>TN-348 BK/C/M/Y (Super H Y)</v>
          </cell>
          <cell r="I464">
            <v>6000</v>
          </cell>
          <cell r="J464" t="str">
            <v xml:space="preserve"> </v>
          </cell>
          <cell r="K464" t="str">
            <v xml:space="preserve"> </v>
          </cell>
          <cell r="L464" t="str">
            <v>Belt Unit - BU300CL</v>
          </cell>
          <cell r="M464">
            <v>50000</v>
          </cell>
          <cell r="N464" t="str">
            <v>Waste Toner  - WT300CL</v>
          </cell>
          <cell r="O464">
            <v>50000</v>
          </cell>
          <cell r="P464" t="str">
            <v xml:space="preserve"> </v>
          </cell>
          <cell r="Q464" t="str">
            <v xml:space="preserve"> </v>
          </cell>
          <cell r="R464" t="str">
            <v xml:space="preserve"> </v>
          </cell>
          <cell r="S464" t="str">
            <v xml:space="preserve"> </v>
          </cell>
          <cell r="T464" t="str">
            <v xml:space="preserve"> </v>
          </cell>
          <cell r="U464" t="str">
            <v xml:space="preserve"> </v>
          </cell>
          <cell r="V464" t="str">
            <v xml:space="preserve"> </v>
          </cell>
          <cell r="W464" t="str">
            <v xml:space="preserve"> </v>
          </cell>
          <cell r="X464" t="str">
            <v xml:space="preserve"> </v>
          </cell>
          <cell r="Y464" t="str">
            <v xml:space="preserve"> </v>
          </cell>
          <cell r="Z464" t="str">
            <v xml:space="preserve"> </v>
          </cell>
          <cell r="AA464" t="str">
            <v xml:space="preserve"> </v>
          </cell>
          <cell r="AB464" t="str">
            <v xml:space="preserve"> </v>
          </cell>
          <cell r="AC464" t="str">
            <v xml:space="preserve"> </v>
          </cell>
          <cell r="AD464" t="str">
            <v xml:space="preserve"> </v>
          </cell>
          <cell r="AE464" t="str">
            <v xml:space="preserve"> </v>
          </cell>
          <cell r="AF464" t="str">
            <v>2011 - 2014</v>
          </cell>
          <cell r="AG464" t="str">
            <v>MFC-L9570CDW or MFC-L8690CDW</v>
          </cell>
        </row>
        <row r="465">
          <cell r="A465">
            <v>9140</v>
          </cell>
          <cell r="B465" t="str">
            <v>Drum Unit - DR261CL / BK</v>
          </cell>
          <cell r="C465">
            <v>15000</v>
          </cell>
          <cell r="D465" t="str">
            <v>Black toner unit - TN261BK</v>
          </cell>
          <cell r="E465">
            <v>2500</v>
          </cell>
          <cell r="F465" t="str">
            <v>Yellow - TN265Y</v>
          </cell>
          <cell r="G465">
            <v>2200</v>
          </cell>
          <cell r="H465" t="str">
            <v>Magenta- TN265M</v>
          </cell>
          <cell r="I465">
            <v>2200</v>
          </cell>
          <cell r="J465" t="str">
            <v>Cyan - TN265C</v>
          </cell>
          <cell r="K465">
            <v>2200</v>
          </cell>
          <cell r="L465" t="str">
            <v>Belt Unit - BU220CL</v>
          </cell>
          <cell r="M465">
            <v>50000</v>
          </cell>
          <cell r="N465" t="str">
            <v>Waste Toner  - WT220CL</v>
          </cell>
          <cell r="O465">
            <v>50000</v>
          </cell>
          <cell r="P465" t="str">
            <v xml:space="preserve"> </v>
          </cell>
          <cell r="Q465" t="str">
            <v xml:space="preserve"> </v>
          </cell>
          <cell r="R465" t="str">
            <v xml:space="preserve"> </v>
          </cell>
          <cell r="S465" t="str">
            <v xml:space="preserve"> </v>
          </cell>
          <cell r="T465" t="str">
            <v xml:space="preserve"> </v>
          </cell>
          <cell r="U465" t="str">
            <v xml:space="preserve"> </v>
          </cell>
          <cell r="V465" t="str">
            <v xml:space="preserve"> </v>
          </cell>
          <cell r="W465" t="str">
            <v xml:space="preserve"> </v>
          </cell>
          <cell r="X465" t="str">
            <v xml:space="preserve"> </v>
          </cell>
          <cell r="Y465" t="str">
            <v xml:space="preserve"> </v>
          </cell>
          <cell r="Z465" t="str">
            <v xml:space="preserve"> </v>
          </cell>
          <cell r="AA465" t="str">
            <v xml:space="preserve"> </v>
          </cell>
          <cell r="AB465" t="str">
            <v xml:space="preserve"> </v>
          </cell>
          <cell r="AC465" t="str">
            <v xml:space="preserve"> </v>
          </cell>
          <cell r="AD465" t="str">
            <v xml:space="preserve"> </v>
          </cell>
          <cell r="AE465" t="str">
            <v xml:space="preserve"> </v>
          </cell>
          <cell r="AF465" t="str">
            <v>2013 - 2018</v>
          </cell>
          <cell r="AG465" t="str">
            <v>MFC-L3760CDW or MFC-L8390CDW</v>
          </cell>
        </row>
        <row r="466">
          <cell r="A466">
            <v>9330</v>
          </cell>
          <cell r="B466" t="str">
            <v>Drum Unit - DR261CL / BK</v>
          </cell>
          <cell r="C466">
            <v>15000</v>
          </cell>
          <cell r="D466" t="str">
            <v>Black toner unit - TN261BK</v>
          </cell>
          <cell r="E466">
            <v>2500</v>
          </cell>
          <cell r="F466" t="str">
            <v>Yellow - TN265Y</v>
          </cell>
          <cell r="G466">
            <v>2200</v>
          </cell>
          <cell r="H466" t="str">
            <v>Magenta- TN265M</v>
          </cell>
          <cell r="I466">
            <v>2200</v>
          </cell>
          <cell r="J466" t="str">
            <v>Cyan - TN265C</v>
          </cell>
          <cell r="K466">
            <v>2200</v>
          </cell>
          <cell r="L466" t="str">
            <v>Belt Unit - BU220CL</v>
          </cell>
          <cell r="M466">
            <v>50000</v>
          </cell>
          <cell r="N466" t="str">
            <v>Waste Toner  - WT220CL</v>
          </cell>
          <cell r="O466">
            <v>50000</v>
          </cell>
          <cell r="P466" t="str">
            <v xml:space="preserve"> </v>
          </cell>
          <cell r="Q466" t="str">
            <v xml:space="preserve"> </v>
          </cell>
          <cell r="R466" t="str">
            <v xml:space="preserve"> </v>
          </cell>
          <cell r="S466" t="str">
            <v xml:space="preserve"> </v>
          </cell>
          <cell r="T466" t="str">
            <v xml:space="preserve"> </v>
          </cell>
          <cell r="U466" t="str">
            <v xml:space="preserve"> </v>
          </cell>
          <cell r="V466" t="str">
            <v xml:space="preserve"> </v>
          </cell>
          <cell r="W466" t="str">
            <v xml:space="preserve"> </v>
          </cell>
          <cell r="X466" t="str">
            <v xml:space="preserve"> </v>
          </cell>
          <cell r="Y466" t="str">
            <v xml:space="preserve"> </v>
          </cell>
          <cell r="Z466" t="str">
            <v xml:space="preserve"> </v>
          </cell>
          <cell r="AA466" t="str">
            <v xml:space="preserve"> </v>
          </cell>
          <cell r="AB466" t="str">
            <v xml:space="preserve"> </v>
          </cell>
          <cell r="AC466" t="str">
            <v xml:space="preserve"> </v>
          </cell>
          <cell r="AD466" t="str">
            <v xml:space="preserve"> </v>
          </cell>
          <cell r="AE466" t="str">
            <v xml:space="preserve"> </v>
          </cell>
          <cell r="AF466" t="str">
            <v>2013 -  2018</v>
          </cell>
          <cell r="AG466" t="str">
            <v>MFC-L3760CDW or MFC-L8390CDW</v>
          </cell>
        </row>
        <row r="467">
          <cell r="A467">
            <v>9320</v>
          </cell>
          <cell r="B467" t="str">
            <v>Drum Unit - DR240CL / BK</v>
          </cell>
          <cell r="C467">
            <v>15000</v>
          </cell>
          <cell r="D467" t="str">
            <v>Black toner unit - TN240BK</v>
          </cell>
          <cell r="E467">
            <v>2200</v>
          </cell>
          <cell r="F467" t="str">
            <v>Yellow - TN240Y</v>
          </cell>
          <cell r="G467">
            <v>1400</v>
          </cell>
          <cell r="H467" t="str">
            <v>Magenta- TN240M</v>
          </cell>
          <cell r="I467">
            <v>1400</v>
          </cell>
          <cell r="J467" t="str">
            <v>Cyan - TN240C</v>
          </cell>
          <cell r="K467">
            <v>1400</v>
          </cell>
          <cell r="L467" t="str">
            <v>Belt Unit - BU200CL</v>
          </cell>
          <cell r="M467">
            <v>50000</v>
          </cell>
          <cell r="N467" t="str">
            <v>Waste Toner  - WT200CL</v>
          </cell>
          <cell r="O467">
            <v>50000</v>
          </cell>
          <cell r="P467" t="str">
            <v xml:space="preserve"> </v>
          </cell>
          <cell r="Q467" t="str">
            <v xml:space="preserve"> </v>
          </cell>
          <cell r="R467" t="str">
            <v xml:space="preserve"> </v>
          </cell>
          <cell r="S467" t="str">
            <v xml:space="preserve"> </v>
          </cell>
          <cell r="T467" t="str">
            <v xml:space="preserve"> </v>
          </cell>
          <cell r="U467" t="str">
            <v xml:space="preserve"> </v>
          </cell>
          <cell r="V467" t="str">
            <v xml:space="preserve"> </v>
          </cell>
          <cell r="W467" t="str">
            <v xml:space="preserve"> </v>
          </cell>
          <cell r="X467" t="str">
            <v xml:space="preserve"> </v>
          </cell>
          <cell r="Y467" t="str">
            <v xml:space="preserve"> </v>
          </cell>
          <cell r="Z467" t="str">
            <v xml:space="preserve"> </v>
          </cell>
          <cell r="AA467" t="str">
            <v xml:space="preserve"> </v>
          </cell>
          <cell r="AB467" t="str">
            <v xml:space="preserve"> </v>
          </cell>
          <cell r="AC467" t="str">
            <v xml:space="preserve"> </v>
          </cell>
          <cell r="AD467" t="str">
            <v xml:space="preserve"> </v>
          </cell>
          <cell r="AE467" t="str">
            <v xml:space="preserve"> </v>
          </cell>
          <cell r="AF467" t="str">
            <v>2009 - 2013</v>
          </cell>
          <cell r="AG467" t="str">
            <v>MFC-L3760CDW or MFC-L8390CDW</v>
          </cell>
        </row>
        <row r="468">
          <cell r="A468">
            <v>9120</v>
          </cell>
          <cell r="B468" t="str">
            <v>Drum Unit - DR240CL / BK</v>
          </cell>
          <cell r="C468">
            <v>15000</v>
          </cell>
          <cell r="D468" t="str">
            <v>Black toner unit - TN240BK</v>
          </cell>
          <cell r="E468">
            <v>2200</v>
          </cell>
          <cell r="F468" t="str">
            <v>Yellow - TN240Y</v>
          </cell>
          <cell r="G468">
            <v>1400</v>
          </cell>
          <cell r="H468" t="str">
            <v>Magenta- TN240M</v>
          </cell>
          <cell r="I468">
            <v>1400</v>
          </cell>
          <cell r="J468" t="str">
            <v>Cyan - TN240C</v>
          </cell>
          <cell r="K468">
            <v>1400</v>
          </cell>
          <cell r="L468" t="str">
            <v>Belt Unit - BU200CL</v>
          </cell>
          <cell r="M468">
            <v>50000</v>
          </cell>
          <cell r="N468" t="str">
            <v>Waste Toner  - WT200CL</v>
          </cell>
          <cell r="O468">
            <v>50000</v>
          </cell>
          <cell r="P468" t="str">
            <v xml:space="preserve"> </v>
          </cell>
          <cell r="Q468" t="str">
            <v xml:space="preserve"> </v>
          </cell>
          <cell r="R468" t="str">
            <v xml:space="preserve"> </v>
          </cell>
          <cell r="S468" t="str">
            <v xml:space="preserve"> </v>
          </cell>
          <cell r="T468" t="str">
            <v xml:space="preserve"> </v>
          </cell>
          <cell r="U468" t="str">
            <v xml:space="preserve"> </v>
          </cell>
          <cell r="V468" t="str">
            <v xml:space="preserve"> </v>
          </cell>
          <cell r="W468" t="str">
            <v xml:space="preserve"> </v>
          </cell>
          <cell r="X468" t="str">
            <v xml:space="preserve"> </v>
          </cell>
          <cell r="Y468" t="str">
            <v xml:space="preserve"> </v>
          </cell>
          <cell r="Z468" t="str">
            <v xml:space="preserve"> </v>
          </cell>
          <cell r="AA468" t="str">
            <v xml:space="preserve"> </v>
          </cell>
          <cell r="AB468" t="str">
            <v xml:space="preserve"> </v>
          </cell>
          <cell r="AC468" t="str">
            <v xml:space="preserve"> </v>
          </cell>
          <cell r="AD468" t="str">
            <v xml:space="preserve"> </v>
          </cell>
          <cell r="AE468" t="str">
            <v xml:space="preserve"> </v>
          </cell>
          <cell r="AF468" t="str">
            <v>2009 - 2013</v>
          </cell>
          <cell r="AG468" t="str">
            <v>MFC-L3760CDW or MFC-L8390CDW</v>
          </cell>
        </row>
        <row r="469">
          <cell r="A469">
            <v>9010</v>
          </cell>
          <cell r="B469" t="str">
            <v>Drum Unit - DR240CL / BK</v>
          </cell>
          <cell r="C469">
            <v>15000</v>
          </cell>
          <cell r="D469" t="str">
            <v>Black toner unit - TN240BK</v>
          </cell>
          <cell r="E469">
            <v>2200</v>
          </cell>
          <cell r="F469" t="str">
            <v>Yellow - TN240Y</v>
          </cell>
          <cell r="G469">
            <v>1400</v>
          </cell>
          <cell r="H469" t="str">
            <v>Magenta- TN240M</v>
          </cell>
          <cell r="I469">
            <v>1400</v>
          </cell>
          <cell r="J469" t="str">
            <v>Cyan - TN240C</v>
          </cell>
          <cell r="K469">
            <v>1400</v>
          </cell>
          <cell r="L469" t="str">
            <v>Belt Unit - BU200CL</v>
          </cell>
          <cell r="M469">
            <v>50000</v>
          </cell>
          <cell r="N469" t="str">
            <v>Waste Toner  - WT200CL</v>
          </cell>
          <cell r="O469">
            <v>50000</v>
          </cell>
          <cell r="P469" t="str">
            <v xml:space="preserve"> </v>
          </cell>
          <cell r="Q469" t="str">
            <v xml:space="preserve"> </v>
          </cell>
          <cell r="R469" t="str">
            <v xml:space="preserve"> </v>
          </cell>
          <cell r="S469" t="str">
            <v xml:space="preserve"> </v>
          </cell>
          <cell r="T469" t="str">
            <v xml:space="preserve"> </v>
          </cell>
          <cell r="U469" t="str">
            <v xml:space="preserve"> </v>
          </cell>
          <cell r="V469" t="str">
            <v xml:space="preserve"> </v>
          </cell>
          <cell r="W469" t="str">
            <v xml:space="preserve"> </v>
          </cell>
          <cell r="X469" t="str">
            <v xml:space="preserve"> </v>
          </cell>
          <cell r="Y469" t="str">
            <v xml:space="preserve"> </v>
          </cell>
          <cell r="Z469" t="str">
            <v xml:space="preserve"> </v>
          </cell>
          <cell r="AA469" t="str">
            <v xml:space="preserve"> </v>
          </cell>
          <cell r="AB469" t="str">
            <v xml:space="preserve"> </v>
          </cell>
          <cell r="AC469" t="str">
            <v xml:space="preserve"> </v>
          </cell>
          <cell r="AD469" t="str">
            <v xml:space="preserve"> </v>
          </cell>
          <cell r="AE469" t="str">
            <v xml:space="preserve"> </v>
          </cell>
          <cell r="AF469" t="str">
            <v>2009 - 2013</v>
          </cell>
          <cell r="AG469" t="str">
            <v>MFC-L3760CDW or MFC-L8390CDW</v>
          </cell>
        </row>
        <row r="470">
          <cell r="A470">
            <v>9840</v>
          </cell>
          <cell r="B470" t="str">
            <v xml:space="preserve">Drum Unit - DR150CL </v>
          </cell>
          <cell r="C470">
            <v>17000</v>
          </cell>
          <cell r="D470" t="str">
            <v>Black toner unit - TN155BK</v>
          </cell>
          <cell r="E470">
            <v>5000</v>
          </cell>
          <cell r="F470" t="str">
            <v>Yellow - TN155Y</v>
          </cell>
          <cell r="G470">
            <v>4000</v>
          </cell>
          <cell r="H470" t="str">
            <v>Magenta- TN155M</v>
          </cell>
          <cell r="I470">
            <v>4000</v>
          </cell>
          <cell r="J470" t="str">
            <v>Cyan - TN155C</v>
          </cell>
          <cell r="K470">
            <v>4000</v>
          </cell>
          <cell r="L470" t="str">
            <v>Belt Unit - BU100CL</v>
          </cell>
          <cell r="M470">
            <v>50000</v>
          </cell>
          <cell r="N470" t="str">
            <v>Waste Toner  - WT100CL</v>
          </cell>
          <cell r="O470">
            <v>20000</v>
          </cell>
          <cell r="P470" t="str">
            <v xml:space="preserve"> </v>
          </cell>
          <cell r="Q470" t="str">
            <v xml:space="preserve"> </v>
          </cell>
          <cell r="R470" t="str">
            <v xml:space="preserve"> </v>
          </cell>
          <cell r="S470" t="str">
            <v xml:space="preserve"> </v>
          </cell>
          <cell r="T470" t="str">
            <v xml:space="preserve"> </v>
          </cell>
          <cell r="U470" t="str">
            <v xml:space="preserve"> </v>
          </cell>
          <cell r="V470" t="str">
            <v xml:space="preserve"> </v>
          </cell>
          <cell r="W470" t="str">
            <v xml:space="preserve"> </v>
          </cell>
          <cell r="X470" t="str">
            <v xml:space="preserve"> </v>
          </cell>
          <cell r="Y470" t="str">
            <v xml:space="preserve"> </v>
          </cell>
          <cell r="Z470" t="str">
            <v xml:space="preserve"> </v>
          </cell>
          <cell r="AA470" t="str">
            <v xml:space="preserve"> </v>
          </cell>
          <cell r="AB470" t="str">
            <v xml:space="preserve"> </v>
          </cell>
          <cell r="AC470" t="str">
            <v xml:space="preserve"> </v>
          </cell>
          <cell r="AD470" t="str">
            <v xml:space="preserve"> </v>
          </cell>
          <cell r="AE470" t="str">
            <v xml:space="preserve"> </v>
          </cell>
          <cell r="AF470" t="str">
            <v>2008 - 2011</v>
          </cell>
          <cell r="AG470" t="str">
            <v>MFC-L9570CDW or MFC-L8690CDW</v>
          </cell>
        </row>
        <row r="471">
          <cell r="A471">
            <v>9450</v>
          </cell>
          <cell r="B471" t="str">
            <v xml:space="preserve">Drum Unit - DR150CL </v>
          </cell>
          <cell r="C471">
            <v>17000</v>
          </cell>
          <cell r="D471" t="str">
            <v>Black toner unit - TN155BK</v>
          </cell>
          <cell r="E471">
            <v>5000</v>
          </cell>
          <cell r="F471" t="str">
            <v>Yellow - TN155Y</v>
          </cell>
          <cell r="G471">
            <v>4000</v>
          </cell>
          <cell r="H471" t="str">
            <v>Magenta- TN155M</v>
          </cell>
          <cell r="I471">
            <v>4000</v>
          </cell>
          <cell r="J471" t="str">
            <v>Cyan - TN155C</v>
          </cell>
          <cell r="K471">
            <v>4000</v>
          </cell>
          <cell r="L471" t="str">
            <v>Belt Unit - BU100CL</v>
          </cell>
          <cell r="M471">
            <v>50000</v>
          </cell>
          <cell r="N471" t="str">
            <v>Waste Toner  - WT100CL</v>
          </cell>
          <cell r="O471">
            <v>20000</v>
          </cell>
          <cell r="P471" t="str">
            <v xml:space="preserve"> </v>
          </cell>
          <cell r="Q471" t="str">
            <v xml:space="preserve"> </v>
          </cell>
          <cell r="R471" t="str">
            <v xml:space="preserve"> </v>
          </cell>
          <cell r="S471" t="str">
            <v xml:space="preserve"> </v>
          </cell>
          <cell r="T471" t="str">
            <v xml:space="preserve"> </v>
          </cell>
          <cell r="U471" t="str">
            <v xml:space="preserve"> </v>
          </cell>
          <cell r="V471" t="str">
            <v xml:space="preserve"> </v>
          </cell>
          <cell r="W471" t="str">
            <v xml:space="preserve"> </v>
          </cell>
          <cell r="X471" t="str">
            <v xml:space="preserve"> </v>
          </cell>
          <cell r="Y471" t="str">
            <v xml:space="preserve"> </v>
          </cell>
          <cell r="Z471" t="str">
            <v xml:space="preserve"> </v>
          </cell>
          <cell r="AA471" t="str">
            <v xml:space="preserve"> </v>
          </cell>
          <cell r="AB471" t="str">
            <v xml:space="preserve"> </v>
          </cell>
          <cell r="AC471" t="str">
            <v xml:space="preserve"> </v>
          </cell>
          <cell r="AD471" t="str">
            <v xml:space="preserve"> </v>
          </cell>
          <cell r="AE471" t="str">
            <v xml:space="preserve"> </v>
          </cell>
          <cell r="AF471" t="str">
            <v>2008 - 2011</v>
          </cell>
          <cell r="AG471" t="str">
            <v>MFC-L9570CDW or MFC-L8690CDW</v>
          </cell>
        </row>
        <row r="472">
          <cell r="A472">
            <v>9440</v>
          </cell>
          <cell r="B472" t="str">
            <v xml:space="preserve">Drum Unit - DR150CL </v>
          </cell>
          <cell r="C472">
            <v>17000</v>
          </cell>
          <cell r="D472" t="str">
            <v>Black toner unit - TN155BK</v>
          </cell>
          <cell r="E472">
            <v>5000</v>
          </cell>
          <cell r="F472" t="str">
            <v>Yellow - TN155Y</v>
          </cell>
          <cell r="G472">
            <v>4000</v>
          </cell>
          <cell r="H472" t="str">
            <v>Magenta- TN155M</v>
          </cell>
          <cell r="I472">
            <v>4000</v>
          </cell>
          <cell r="J472" t="str">
            <v>Cyan - TN155C</v>
          </cell>
          <cell r="K472">
            <v>4000</v>
          </cell>
          <cell r="L472" t="str">
            <v>Belt Unit - BU100CL</v>
          </cell>
          <cell r="M472">
            <v>50000</v>
          </cell>
          <cell r="N472" t="str">
            <v>Waste Toner  - WT100CL</v>
          </cell>
          <cell r="O472">
            <v>20000</v>
          </cell>
          <cell r="P472" t="str">
            <v xml:space="preserve"> </v>
          </cell>
          <cell r="Q472" t="str">
            <v xml:space="preserve"> </v>
          </cell>
          <cell r="R472" t="str">
            <v xml:space="preserve"> </v>
          </cell>
          <cell r="S472" t="str">
            <v xml:space="preserve"> </v>
          </cell>
          <cell r="T472" t="str">
            <v xml:space="preserve"> </v>
          </cell>
          <cell r="U472" t="str">
            <v xml:space="preserve"> </v>
          </cell>
          <cell r="V472" t="str">
            <v xml:space="preserve"> </v>
          </cell>
          <cell r="W472" t="str">
            <v xml:space="preserve"> </v>
          </cell>
          <cell r="X472" t="str">
            <v xml:space="preserve"> </v>
          </cell>
          <cell r="Y472" t="str">
            <v xml:space="preserve"> </v>
          </cell>
          <cell r="Z472" t="str">
            <v xml:space="preserve"> </v>
          </cell>
          <cell r="AA472" t="str">
            <v xml:space="preserve"> </v>
          </cell>
          <cell r="AB472" t="str">
            <v xml:space="preserve"> </v>
          </cell>
          <cell r="AC472" t="str">
            <v xml:space="preserve"> </v>
          </cell>
          <cell r="AD472" t="str">
            <v xml:space="preserve"> </v>
          </cell>
          <cell r="AE472" t="str">
            <v xml:space="preserve"> </v>
          </cell>
          <cell r="AF472" t="str">
            <v>2007 - 2008</v>
          </cell>
          <cell r="AG472" t="str">
            <v>MFC-L9570CDW or MFC-L8690CDW</v>
          </cell>
        </row>
        <row r="473">
          <cell r="A473">
            <v>9045</v>
          </cell>
          <cell r="B473" t="str">
            <v xml:space="preserve">Drum Unit - DR150CL </v>
          </cell>
          <cell r="C473">
            <v>17000</v>
          </cell>
          <cell r="D473" t="str">
            <v>Black toner unit - TN155BK</v>
          </cell>
          <cell r="E473">
            <v>5000</v>
          </cell>
          <cell r="F473" t="str">
            <v>Yellow - TN155Y</v>
          </cell>
          <cell r="G473">
            <v>4000</v>
          </cell>
          <cell r="H473" t="str">
            <v>Magenta- TN155M</v>
          </cell>
          <cell r="I473">
            <v>4000</v>
          </cell>
          <cell r="J473" t="str">
            <v>Cyan - TN155C</v>
          </cell>
          <cell r="K473">
            <v>4000</v>
          </cell>
          <cell r="L473" t="str">
            <v>Belt Unit - BU100CL</v>
          </cell>
          <cell r="M473">
            <v>50000</v>
          </cell>
          <cell r="N473" t="str">
            <v>Waste Toner  - WT100CL</v>
          </cell>
          <cell r="O473">
            <v>20000</v>
          </cell>
          <cell r="P473" t="str">
            <v xml:space="preserve"> </v>
          </cell>
          <cell r="Q473" t="str">
            <v xml:space="preserve"> </v>
          </cell>
          <cell r="R473" t="str">
            <v xml:space="preserve"> </v>
          </cell>
          <cell r="S473" t="str">
            <v xml:space="preserve"> </v>
          </cell>
          <cell r="T473" t="str">
            <v xml:space="preserve"> </v>
          </cell>
          <cell r="U473" t="str">
            <v xml:space="preserve"> </v>
          </cell>
          <cell r="V473" t="str">
            <v xml:space="preserve"> </v>
          </cell>
          <cell r="W473" t="str">
            <v xml:space="preserve"> </v>
          </cell>
          <cell r="X473" t="str">
            <v xml:space="preserve"> </v>
          </cell>
          <cell r="Y473" t="str">
            <v xml:space="preserve"> </v>
          </cell>
          <cell r="Z473" t="str">
            <v xml:space="preserve"> </v>
          </cell>
          <cell r="AA473" t="str">
            <v xml:space="preserve"> </v>
          </cell>
          <cell r="AB473" t="str">
            <v xml:space="preserve"> </v>
          </cell>
          <cell r="AC473" t="str">
            <v xml:space="preserve"> </v>
          </cell>
          <cell r="AD473" t="str">
            <v xml:space="preserve"> </v>
          </cell>
          <cell r="AE473" t="str">
            <v xml:space="preserve"> </v>
          </cell>
          <cell r="AF473" t="str">
            <v>2008 - 2010</v>
          </cell>
          <cell r="AG473" t="str">
            <v>MFC-L9570CDW or MFC-L8690CDW</v>
          </cell>
        </row>
        <row r="474">
          <cell r="A474">
            <v>9420</v>
          </cell>
          <cell r="B474" t="str">
            <v>OPC Belt - OP4CL</v>
          </cell>
          <cell r="C474" t="str">
            <v>60 000 images</v>
          </cell>
          <cell r="D474" t="str">
            <v>Black toner unit - TN04BK</v>
          </cell>
          <cell r="E474">
            <v>10000</v>
          </cell>
          <cell r="F474" t="str">
            <v>Yellow - TN04Y</v>
          </cell>
          <cell r="G474">
            <v>6600</v>
          </cell>
          <cell r="H474" t="str">
            <v>Magenta- TN04M</v>
          </cell>
          <cell r="I474">
            <v>6600</v>
          </cell>
          <cell r="J474" t="str">
            <v>Cyan - TN04C</v>
          </cell>
          <cell r="K474">
            <v>6600</v>
          </cell>
          <cell r="L474" t="str">
            <v>Fuser unit - FP4CL</v>
          </cell>
          <cell r="M474">
            <v>60000</v>
          </cell>
          <cell r="N474" t="str">
            <v>Waste Pack - WT2CL</v>
          </cell>
          <cell r="O474" t="str">
            <v>12000 images</v>
          </cell>
          <cell r="P474" t="str">
            <v xml:space="preserve"> </v>
          </cell>
          <cell r="Q474" t="str">
            <v xml:space="preserve"> </v>
          </cell>
          <cell r="R474" t="str">
            <v xml:space="preserve"> </v>
          </cell>
          <cell r="S474" t="str">
            <v xml:space="preserve"> </v>
          </cell>
          <cell r="T474" t="str">
            <v xml:space="preserve"> </v>
          </cell>
          <cell r="U474" t="str">
            <v xml:space="preserve"> </v>
          </cell>
          <cell r="V474" t="str">
            <v xml:space="preserve"> </v>
          </cell>
          <cell r="W474" t="str">
            <v xml:space="preserve"> </v>
          </cell>
          <cell r="X474" t="str">
            <v xml:space="preserve"> </v>
          </cell>
          <cell r="Y474" t="str">
            <v xml:space="preserve"> </v>
          </cell>
          <cell r="Z474" t="str">
            <v xml:space="preserve"> </v>
          </cell>
          <cell r="AA474" t="str">
            <v xml:space="preserve"> </v>
          </cell>
          <cell r="AB474" t="str">
            <v xml:space="preserve"> </v>
          </cell>
          <cell r="AC474" t="str">
            <v xml:space="preserve"> </v>
          </cell>
          <cell r="AD474" t="str">
            <v xml:space="preserve"> </v>
          </cell>
          <cell r="AE474" t="str">
            <v xml:space="preserve"> </v>
          </cell>
          <cell r="AF474" t="str">
            <v>2005 - 2007</v>
          </cell>
          <cell r="AG474" t="str">
            <v>MFC-L9570CDW or MFC-L8690CDW</v>
          </cell>
        </row>
        <row r="475">
          <cell r="P475" t="str">
            <v xml:space="preserve"> </v>
          </cell>
          <cell r="Q475" t="str">
            <v xml:space="preserve"> </v>
          </cell>
          <cell r="R475" t="str">
            <v xml:space="preserve"> </v>
          </cell>
          <cell r="S475" t="str">
            <v xml:space="preserve"> </v>
          </cell>
          <cell r="T475" t="str">
            <v xml:space="preserve"> </v>
          </cell>
          <cell r="U475" t="str">
            <v xml:space="preserve"> </v>
          </cell>
          <cell r="V475" t="str">
            <v xml:space="preserve"> </v>
          </cell>
          <cell r="W475" t="str">
            <v xml:space="preserve"> </v>
          </cell>
          <cell r="X475" t="str">
            <v xml:space="preserve"> </v>
          </cell>
          <cell r="Y475" t="str">
            <v xml:space="preserve"> </v>
          </cell>
          <cell r="Z475" t="str">
            <v xml:space="preserve"> </v>
          </cell>
          <cell r="AA475" t="str">
            <v xml:space="preserve"> </v>
          </cell>
          <cell r="AB475" t="str">
            <v xml:space="preserve"> </v>
          </cell>
          <cell r="AC475" t="str">
            <v xml:space="preserve"> </v>
          </cell>
          <cell r="AD475" t="str">
            <v xml:space="preserve"> </v>
          </cell>
          <cell r="AE475" t="str">
            <v xml:space="preserve"> </v>
          </cell>
        </row>
        <row r="476">
          <cell r="P476" t="str">
            <v xml:space="preserve"> </v>
          </cell>
          <cell r="Q476" t="str">
            <v xml:space="preserve"> </v>
          </cell>
          <cell r="R476" t="str">
            <v xml:space="preserve"> </v>
          </cell>
          <cell r="S476" t="str">
            <v xml:space="preserve"> </v>
          </cell>
          <cell r="T476" t="str">
            <v xml:space="preserve"> </v>
          </cell>
          <cell r="U476" t="str">
            <v xml:space="preserve"> </v>
          </cell>
          <cell r="V476" t="str">
            <v xml:space="preserve"> </v>
          </cell>
          <cell r="W476" t="str">
            <v xml:space="preserve"> </v>
          </cell>
          <cell r="X476" t="str">
            <v xml:space="preserve"> </v>
          </cell>
          <cell r="Y476" t="str">
            <v xml:space="preserve"> </v>
          </cell>
          <cell r="Z476" t="str">
            <v xml:space="preserve"> </v>
          </cell>
          <cell r="AA476" t="str">
            <v xml:space="preserve"> </v>
          </cell>
          <cell r="AB476" t="str">
            <v xml:space="preserve"> </v>
          </cell>
          <cell r="AC476" t="str">
            <v xml:space="preserve"> </v>
          </cell>
          <cell r="AD476" t="str">
            <v xml:space="preserve"> </v>
          </cell>
          <cell r="AE476" t="str">
            <v xml:space="preserve"> </v>
          </cell>
        </row>
        <row r="477">
          <cell r="P477" t="str">
            <v xml:space="preserve"> </v>
          </cell>
          <cell r="Q477" t="str">
            <v xml:space="preserve"> </v>
          </cell>
          <cell r="R477" t="str">
            <v xml:space="preserve"> </v>
          </cell>
          <cell r="S477" t="str">
            <v xml:space="preserve"> </v>
          </cell>
          <cell r="T477" t="str">
            <v xml:space="preserve"> </v>
          </cell>
          <cell r="U477" t="str">
            <v xml:space="preserve"> </v>
          </cell>
          <cell r="V477" t="str">
            <v xml:space="preserve"> </v>
          </cell>
          <cell r="W477" t="str">
            <v xml:space="preserve"> </v>
          </cell>
          <cell r="X477" t="str">
            <v xml:space="preserve"> </v>
          </cell>
          <cell r="Y477" t="str">
            <v xml:space="preserve"> </v>
          </cell>
          <cell r="Z477" t="str">
            <v xml:space="preserve"> </v>
          </cell>
          <cell r="AA477" t="str">
            <v xml:space="preserve"> </v>
          </cell>
          <cell r="AB477" t="str">
            <v xml:space="preserve"> </v>
          </cell>
          <cell r="AC477" t="str">
            <v xml:space="preserve"> </v>
          </cell>
          <cell r="AD477" t="str">
            <v xml:space="preserve"> </v>
          </cell>
          <cell r="AE477" t="str">
            <v xml:space="preserve"> </v>
          </cell>
        </row>
        <row r="478">
          <cell r="A478" t="str">
            <v>Inkjets 420</v>
          </cell>
          <cell r="P478" t="str">
            <v xml:space="preserve"> </v>
          </cell>
          <cell r="Q478" t="str">
            <v xml:space="preserve"> </v>
          </cell>
          <cell r="R478" t="str">
            <v xml:space="preserve"> </v>
          </cell>
          <cell r="S478" t="str">
            <v xml:space="preserve"> </v>
          </cell>
          <cell r="T478" t="str">
            <v xml:space="preserve"> </v>
          </cell>
          <cell r="U478" t="str">
            <v xml:space="preserve"> </v>
          </cell>
          <cell r="V478" t="str">
            <v xml:space="preserve"> </v>
          </cell>
          <cell r="W478" t="str">
            <v xml:space="preserve"> </v>
          </cell>
          <cell r="X478" t="str">
            <v xml:space="preserve"> </v>
          </cell>
          <cell r="Y478" t="str">
            <v xml:space="preserve"> </v>
          </cell>
          <cell r="Z478" t="str">
            <v xml:space="preserve"> </v>
          </cell>
          <cell r="AA478" t="str">
            <v xml:space="preserve"> </v>
          </cell>
          <cell r="AB478" t="str">
            <v xml:space="preserve"> </v>
          </cell>
          <cell r="AC478" t="str">
            <v xml:space="preserve"> </v>
          </cell>
          <cell r="AD478" t="str">
            <v xml:space="preserve"> </v>
          </cell>
          <cell r="AE478" t="str">
            <v xml:space="preserve"> </v>
          </cell>
        </row>
        <row r="479">
          <cell r="A479" t="str">
            <v>mfc</v>
          </cell>
          <cell r="P479" t="str">
            <v xml:space="preserve"> </v>
          </cell>
          <cell r="Q479" t="str">
            <v xml:space="preserve"> </v>
          </cell>
          <cell r="R479" t="str">
            <v xml:space="preserve"> </v>
          </cell>
          <cell r="S479" t="str">
            <v xml:space="preserve"> </v>
          </cell>
          <cell r="T479" t="str">
            <v xml:space="preserve"> </v>
          </cell>
          <cell r="U479" t="str">
            <v xml:space="preserve"> </v>
          </cell>
          <cell r="V479" t="str">
            <v xml:space="preserve"> </v>
          </cell>
          <cell r="W479" t="str">
            <v xml:space="preserve"> </v>
          </cell>
          <cell r="X479" t="str">
            <v xml:space="preserve"> </v>
          </cell>
          <cell r="Y479" t="str">
            <v xml:space="preserve"> </v>
          </cell>
          <cell r="Z479" t="str">
            <v xml:space="preserve"> </v>
          </cell>
          <cell r="AA479" t="str">
            <v xml:space="preserve"> </v>
          </cell>
          <cell r="AB479" t="str">
            <v xml:space="preserve"> </v>
          </cell>
          <cell r="AC479" t="str">
            <v xml:space="preserve"> </v>
          </cell>
          <cell r="AD479" t="str">
            <v xml:space="preserve"> </v>
          </cell>
          <cell r="AE479" t="str">
            <v xml:space="preserve"> </v>
          </cell>
        </row>
        <row r="480">
          <cell r="A480" t="str">
            <v>J2340</v>
          </cell>
          <cell r="B480" t="str">
            <v>LC472XLBK - Super High Yield Black</v>
          </cell>
          <cell r="C480">
            <v>3000</v>
          </cell>
          <cell r="D480" t="str">
            <v>LC472XLY - Super High Yield Yellow</v>
          </cell>
          <cell r="E480">
            <v>1500</v>
          </cell>
          <cell r="F480" t="str">
            <v>LC472XLM - Super High Yield Magenta</v>
          </cell>
          <cell r="G480">
            <v>1500</v>
          </cell>
          <cell r="H480" t="str">
            <v>LC472XLC - Super High Yield Cyan</v>
          </cell>
          <cell r="I480">
            <v>1500</v>
          </cell>
          <cell r="J480" t="str">
            <v xml:space="preserve"> </v>
          </cell>
          <cell r="K480" t="str">
            <v xml:space="preserve"> </v>
          </cell>
          <cell r="L480" t="str">
            <v xml:space="preserve"> </v>
          </cell>
          <cell r="M480" t="str">
            <v xml:space="preserve"> </v>
          </cell>
          <cell r="N480" t="str">
            <v xml:space="preserve"> </v>
          </cell>
          <cell r="O480" t="str">
            <v xml:space="preserve"> </v>
          </cell>
          <cell r="P480" t="str">
            <v xml:space="preserve"> </v>
          </cell>
          <cell r="Q480" t="str">
            <v xml:space="preserve"> </v>
          </cell>
          <cell r="R480" t="str">
            <v xml:space="preserve"> </v>
          </cell>
          <cell r="S480" t="str">
            <v xml:space="preserve"> </v>
          </cell>
          <cell r="T480" t="str">
            <v xml:space="preserve"> </v>
          </cell>
          <cell r="U480" t="str">
            <v xml:space="preserve"> </v>
          </cell>
          <cell r="V480" t="str">
            <v xml:space="preserve"> </v>
          </cell>
          <cell r="W480" t="str">
            <v xml:space="preserve"> </v>
          </cell>
          <cell r="X480" t="str">
            <v xml:space="preserve"> </v>
          </cell>
          <cell r="Y480" t="str">
            <v xml:space="preserve"> </v>
          </cell>
          <cell r="Z480" t="str">
            <v xml:space="preserve"> </v>
          </cell>
          <cell r="AA480" t="str">
            <v xml:space="preserve"> </v>
          </cell>
          <cell r="AB480" t="str">
            <v xml:space="preserve"> </v>
          </cell>
          <cell r="AC480" t="str">
            <v xml:space="preserve"> </v>
          </cell>
          <cell r="AD480" t="str">
            <v xml:space="preserve"> </v>
          </cell>
          <cell r="AE480" t="str">
            <v xml:space="preserve"> </v>
          </cell>
          <cell r="AF480" t="str">
            <v xml:space="preserve">2022 - </v>
          </cell>
          <cell r="AG480" t="str">
            <v>This is a current model</v>
          </cell>
        </row>
        <row r="481">
          <cell r="A481" t="str">
            <v>J3540</v>
          </cell>
          <cell r="B481" t="str">
            <v>LC472XLBK - Super High Yield Black</v>
          </cell>
          <cell r="C481">
            <v>3000</v>
          </cell>
          <cell r="D481" t="str">
            <v>LC472XLY - Super High Yield Yellow</v>
          </cell>
          <cell r="E481">
            <v>1500</v>
          </cell>
          <cell r="F481" t="str">
            <v>LC472XLM - Super High Yield Magenta</v>
          </cell>
          <cell r="G481">
            <v>1500</v>
          </cell>
          <cell r="H481" t="str">
            <v>LC472XLC - Super High Yield Cyan</v>
          </cell>
          <cell r="I481">
            <v>1500</v>
          </cell>
          <cell r="J481" t="str">
            <v xml:space="preserve"> </v>
          </cell>
          <cell r="K481" t="str">
            <v xml:space="preserve"> </v>
          </cell>
          <cell r="L481" t="str">
            <v xml:space="preserve"> </v>
          </cell>
          <cell r="M481" t="str">
            <v xml:space="preserve"> </v>
          </cell>
          <cell r="N481" t="str">
            <v xml:space="preserve"> </v>
          </cell>
          <cell r="O481" t="str">
            <v xml:space="preserve"> </v>
          </cell>
          <cell r="P481" t="str">
            <v xml:space="preserve"> </v>
          </cell>
          <cell r="Q481" t="str">
            <v xml:space="preserve"> </v>
          </cell>
          <cell r="R481" t="str">
            <v xml:space="preserve"> </v>
          </cell>
          <cell r="S481" t="str">
            <v xml:space="preserve"> </v>
          </cell>
          <cell r="T481" t="str">
            <v xml:space="preserve"> </v>
          </cell>
          <cell r="U481" t="str">
            <v xml:space="preserve"> </v>
          </cell>
          <cell r="V481" t="str">
            <v xml:space="preserve"> </v>
          </cell>
          <cell r="W481" t="str">
            <v xml:space="preserve"> </v>
          </cell>
          <cell r="X481" t="str">
            <v xml:space="preserve"> </v>
          </cell>
          <cell r="Y481" t="str">
            <v xml:space="preserve"> </v>
          </cell>
          <cell r="Z481" t="str">
            <v xml:space="preserve"> </v>
          </cell>
          <cell r="AA481" t="str">
            <v xml:space="preserve"> </v>
          </cell>
          <cell r="AB481" t="str">
            <v xml:space="preserve"> </v>
          </cell>
          <cell r="AC481" t="str">
            <v xml:space="preserve"> </v>
          </cell>
          <cell r="AD481" t="str">
            <v xml:space="preserve"> </v>
          </cell>
          <cell r="AE481" t="str">
            <v xml:space="preserve"> </v>
          </cell>
          <cell r="AF481" t="str">
            <v xml:space="preserve">2022 - </v>
          </cell>
          <cell r="AG481" t="str">
            <v>This is a current model</v>
          </cell>
        </row>
        <row r="482">
          <cell r="A482" t="str">
            <v>J3940</v>
          </cell>
          <cell r="B482" t="str">
            <v>LC472XLBK - Super High Yield Black</v>
          </cell>
          <cell r="C482">
            <v>3000</v>
          </cell>
          <cell r="D482" t="str">
            <v>LC472XLY - Super High Yield Yellow</v>
          </cell>
          <cell r="E482">
            <v>1500</v>
          </cell>
          <cell r="F482" t="str">
            <v>LC472XLM - Super High Yield Magenta</v>
          </cell>
          <cell r="G482">
            <v>1500</v>
          </cell>
          <cell r="H482" t="str">
            <v>LC472XLC - Super High Yield Cyan</v>
          </cell>
          <cell r="I482">
            <v>1500</v>
          </cell>
          <cell r="J482" t="str">
            <v xml:space="preserve"> </v>
          </cell>
          <cell r="K482" t="str">
            <v xml:space="preserve"> </v>
          </cell>
          <cell r="L482" t="str">
            <v xml:space="preserve"> </v>
          </cell>
          <cell r="M482" t="str">
            <v xml:space="preserve"> </v>
          </cell>
          <cell r="N482" t="str">
            <v xml:space="preserve"> </v>
          </cell>
          <cell r="O482" t="str">
            <v xml:space="preserve"> </v>
          </cell>
          <cell r="P482" t="str">
            <v xml:space="preserve"> </v>
          </cell>
          <cell r="Q482" t="str">
            <v xml:space="preserve"> </v>
          </cell>
          <cell r="R482" t="str">
            <v xml:space="preserve"> </v>
          </cell>
          <cell r="S482" t="str">
            <v xml:space="preserve"> </v>
          </cell>
          <cell r="T482" t="str">
            <v xml:space="preserve"> </v>
          </cell>
          <cell r="U482" t="str">
            <v xml:space="preserve"> </v>
          </cell>
          <cell r="V482" t="str">
            <v xml:space="preserve"> </v>
          </cell>
          <cell r="W482" t="str">
            <v xml:space="preserve"> </v>
          </cell>
          <cell r="X482" t="str">
            <v xml:space="preserve"> </v>
          </cell>
          <cell r="Y482" t="str">
            <v xml:space="preserve"> </v>
          </cell>
          <cell r="Z482" t="str">
            <v xml:space="preserve"> </v>
          </cell>
          <cell r="AA482" t="str">
            <v xml:space="preserve"> </v>
          </cell>
          <cell r="AB482" t="str">
            <v xml:space="preserve"> </v>
          </cell>
          <cell r="AC482" t="str">
            <v xml:space="preserve"> </v>
          </cell>
          <cell r="AD482" t="str">
            <v xml:space="preserve"> </v>
          </cell>
          <cell r="AE482" t="str">
            <v xml:space="preserve"> </v>
          </cell>
          <cell r="AF482" t="str">
            <v xml:space="preserve">2022 - </v>
          </cell>
          <cell r="AG482" t="str">
            <v>This is a current model</v>
          </cell>
        </row>
        <row r="483">
          <cell r="A483" t="str">
            <v>J2730</v>
          </cell>
          <cell r="B483" t="str">
            <v>LC3719XLBK - Super High Yield Black</v>
          </cell>
          <cell r="C483">
            <v>3000</v>
          </cell>
          <cell r="D483" t="str">
            <v>LC3719XLY - Super High Yield Yellow</v>
          </cell>
          <cell r="E483">
            <v>1500</v>
          </cell>
          <cell r="F483" t="str">
            <v>LC3719XLM - Super High Yield Magenta</v>
          </cell>
          <cell r="G483">
            <v>1500</v>
          </cell>
          <cell r="H483" t="str">
            <v>LC3719XLC - Super High Yield Cyan</v>
          </cell>
          <cell r="I483">
            <v>1500</v>
          </cell>
          <cell r="J483" t="str">
            <v xml:space="preserve"> </v>
          </cell>
          <cell r="K483" t="str">
            <v xml:space="preserve"> </v>
          </cell>
          <cell r="L483" t="str">
            <v xml:space="preserve"> </v>
          </cell>
          <cell r="M483" t="str">
            <v xml:space="preserve"> </v>
          </cell>
          <cell r="N483" t="str">
            <v xml:space="preserve"> </v>
          </cell>
          <cell r="O483" t="str">
            <v xml:space="preserve"> </v>
          </cell>
          <cell r="P483" t="str">
            <v xml:space="preserve"> </v>
          </cell>
          <cell r="Q483" t="str">
            <v xml:space="preserve"> </v>
          </cell>
          <cell r="R483" t="str">
            <v xml:space="preserve"> </v>
          </cell>
          <cell r="S483" t="str">
            <v xml:space="preserve"> </v>
          </cell>
          <cell r="T483" t="str">
            <v xml:space="preserve"> </v>
          </cell>
          <cell r="U483" t="str">
            <v xml:space="preserve"> </v>
          </cell>
          <cell r="V483" t="str">
            <v xml:space="preserve"> </v>
          </cell>
          <cell r="W483" t="str">
            <v xml:space="preserve"> </v>
          </cell>
          <cell r="X483" t="str">
            <v xml:space="preserve"> </v>
          </cell>
          <cell r="Y483" t="str">
            <v xml:space="preserve"> </v>
          </cell>
          <cell r="Z483" t="str">
            <v xml:space="preserve"> </v>
          </cell>
          <cell r="AA483" t="str">
            <v xml:space="preserve"> </v>
          </cell>
          <cell r="AB483" t="str">
            <v xml:space="preserve"> </v>
          </cell>
          <cell r="AC483" t="str">
            <v xml:space="preserve"> </v>
          </cell>
          <cell r="AD483" t="str">
            <v xml:space="preserve"> </v>
          </cell>
          <cell r="AE483" t="str">
            <v xml:space="preserve"> </v>
          </cell>
          <cell r="AF483" t="str">
            <v>2017 - 2020</v>
          </cell>
          <cell r="AG483" t="str">
            <v>MFC-J3940DW or MFC-J3540DW or  MFC-J2340DW</v>
          </cell>
        </row>
        <row r="484">
          <cell r="A484" t="str">
            <v>J2330</v>
          </cell>
          <cell r="B484" t="str">
            <v>LC3719XLBK - Super High Yield Black</v>
          </cell>
          <cell r="C484">
            <v>3000</v>
          </cell>
          <cell r="D484" t="str">
            <v>LC3719XLY - Super High Yield Yellow</v>
          </cell>
          <cell r="E484">
            <v>1500</v>
          </cell>
          <cell r="F484" t="str">
            <v>LC3719XLM - Super High Yield Magenta</v>
          </cell>
          <cell r="G484">
            <v>1500</v>
          </cell>
          <cell r="H484" t="str">
            <v>LC3719XLC - Super High Yield Cyan</v>
          </cell>
          <cell r="I484">
            <v>1500</v>
          </cell>
          <cell r="J484" t="str">
            <v xml:space="preserve"> </v>
          </cell>
          <cell r="K484" t="str">
            <v xml:space="preserve"> </v>
          </cell>
          <cell r="L484" t="str">
            <v xml:space="preserve"> </v>
          </cell>
          <cell r="M484" t="str">
            <v xml:space="preserve"> </v>
          </cell>
          <cell r="N484" t="str">
            <v xml:space="preserve"> </v>
          </cell>
          <cell r="O484" t="str">
            <v xml:space="preserve"> </v>
          </cell>
          <cell r="P484" t="str">
            <v xml:space="preserve"> </v>
          </cell>
          <cell r="Q484" t="str">
            <v xml:space="preserve"> </v>
          </cell>
          <cell r="R484" t="str">
            <v xml:space="preserve"> </v>
          </cell>
          <cell r="S484" t="str">
            <v xml:space="preserve"> </v>
          </cell>
          <cell r="T484" t="str">
            <v xml:space="preserve"> </v>
          </cell>
          <cell r="U484" t="str">
            <v xml:space="preserve"> </v>
          </cell>
          <cell r="V484" t="str">
            <v xml:space="preserve"> </v>
          </cell>
          <cell r="W484" t="str">
            <v xml:space="preserve"> </v>
          </cell>
          <cell r="X484" t="str">
            <v xml:space="preserve"> </v>
          </cell>
          <cell r="Y484" t="str">
            <v xml:space="preserve"> </v>
          </cell>
          <cell r="Z484" t="str">
            <v xml:space="preserve"> </v>
          </cell>
          <cell r="AA484" t="str">
            <v xml:space="preserve"> </v>
          </cell>
          <cell r="AB484" t="str">
            <v xml:space="preserve"> </v>
          </cell>
          <cell r="AC484" t="str">
            <v xml:space="preserve"> </v>
          </cell>
          <cell r="AD484" t="str">
            <v xml:space="preserve"> </v>
          </cell>
          <cell r="AE484" t="str">
            <v xml:space="preserve"> </v>
          </cell>
          <cell r="AF484" t="str">
            <v>2017 - 2022</v>
          </cell>
          <cell r="AG484" t="str">
            <v>MFC-J3940DW or MFC-J3540DW or  MFC-J2340DW</v>
          </cell>
        </row>
        <row r="485">
          <cell r="A485" t="str">
            <v>J3530</v>
          </cell>
          <cell r="B485" t="str">
            <v>LC3719XLBK - Super High Yield Black</v>
          </cell>
          <cell r="C485">
            <v>3000</v>
          </cell>
          <cell r="D485" t="str">
            <v>LC3719XLY - Super High Yield Yellow</v>
          </cell>
          <cell r="E485">
            <v>1500</v>
          </cell>
          <cell r="F485" t="str">
            <v>LC3719XLM - Super High Yield Magenta</v>
          </cell>
          <cell r="G485">
            <v>1500</v>
          </cell>
          <cell r="H485" t="str">
            <v>LC3719XLC - Super High Yield Cyan</v>
          </cell>
          <cell r="I485">
            <v>1500</v>
          </cell>
          <cell r="J485" t="str">
            <v xml:space="preserve"> </v>
          </cell>
          <cell r="K485" t="str">
            <v xml:space="preserve"> </v>
          </cell>
          <cell r="L485" t="str">
            <v xml:space="preserve"> </v>
          </cell>
          <cell r="M485" t="str">
            <v xml:space="preserve"> </v>
          </cell>
          <cell r="N485" t="str">
            <v xml:space="preserve"> </v>
          </cell>
          <cell r="O485" t="str">
            <v xml:space="preserve"> </v>
          </cell>
          <cell r="P485" t="str">
            <v xml:space="preserve"> </v>
          </cell>
          <cell r="Q485" t="str">
            <v xml:space="preserve"> </v>
          </cell>
          <cell r="R485" t="str">
            <v xml:space="preserve"> </v>
          </cell>
          <cell r="S485" t="str">
            <v xml:space="preserve"> </v>
          </cell>
          <cell r="T485" t="str">
            <v xml:space="preserve"> </v>
          </cell>
          <cell r="U485" t="str">
            <v xml:space="preserve"> </v>
          </cell>
          <cell r="V485" t="str">
            <v xml:space="preserve"> </v>
          </cell>
          <cell r="W485" t="str">
            <v xml:space="preserve"> </v>
          </cell>
          <cell r="X485" t="str">
            <v xml:space="preserve"> </v>
          </cell>
          <cell r="Y485" t="str">
            <v xml:space="preserve"> </v>
          </cell>
          <cell r="Z485" t="str">
            <v xml:space="preserve"> </v>
          </cell>
          <cell r="AA485" t="str">
            <v xml:space="preserve"> </v>
          </cell>
          <cell r="AB485" t="str">
            <v xml:space="preserve"> </v>
          </cell>
          <cell r="AC485" t="str">
            <v xml:space="preserve"> </v>
          </cell>
          <cell r="AD485" t="str">
            <v xml:space="preserve"> </v>
          </cell>
          <cell r="AE485" t="str">
            <v xml:space="preserve"> </v>
          </cell>
          <cell r="AF485" t="str">
            <v>2017 - 2022</v>
          </cell>
          <cell r="AG485" t="str">
            <v>MFC-J3940DW or MFC-J3540DW or  MFC-J2340DW</v>
          </cell>
        </row>
        <row r="486">
          <cell r="A486" t="str">
            <v>J3930</v>
          </cell>
          <cell r="B486" t="str">
            <v>LC3719XLBK - Super High Yield Black</v>
          </cell>
          <cell r="C486">
            <v>3000</v>
          </cell>
          <cell r="D486" t="str">
            <v>LC3719XLY - Super High Yield Yellow</v>
          </cell>
          <cell r="E486">
            <v>1500</v>
          </cell>
          <cell r="F486" t="str">
            <v>LC3719XLM - Super High Yield Magenta</v>
          </cell>
          <cell r="G486">
            <v>1500</v>
          </cell>
          <cell r="H486" t="str">
            <v>LC3719XLC - Super High Yield Cyan</v>
          </cell>
          <cell r="I486">
            <v>1500</v>
          </cell>
          <cell r="J486" t="str">
            <v xml:space="preserve"> </v>
          </cell>
          <cell r="K486" t="str">
            <v xml:space="preserve"> </v>
          </cell>
          <cell r="L486" t="str">
            <v xml:space="preserve"> </v>
          </cell>
          <cell r="M486" t="str">
            <v xml:space="preserve"> </v>
          </cell>
          <cell r="N486" t="str">
            <v xml:space="preserve"> </v>
          </cell>
          <cell r="O486" t="str">
            <v xml:space="preserve"> </v>
          </cell>
          <cell r="P486" t="str">
            <v xml:space="preserve"> </v>
          </cell>
          <cell r="Q486" t="str">
            <v xml:space="preserve"> </v>
          </cell>
          <cell r="R486" t="str">
            <v xml:space="preserve"> </v>
          </cell>
          <cell r="S486" t="str">
            <v xml:space="preserve"> </v>
          </cell>
          <cell r="T486" t="str">
            <v xml:space="preserve"> </v>
          </cell>
          <cell r="U486" t="str">
            <v xml:space="preserve"> </v>
          </cell>
          <cell r="V486" t="str">
            <v xml:space="preserve"> </v>
          </cell>
          <cell r="W486" t="str">
            <v xml:space="preserve"> </v>
          </cell>
          <cell r="X486" t="str">
            <v xml:space="preserve"> </v>
          </cell>
          <cell r="Y486" t="str">
            <v xml:space="preserve"> </v>
          </cell>
          <cell r="Z486" t="str">
            <v xml:space="preserve"> </v>
          </cell>
          <cell r="AA486" t="str">
            <v xml:space="preserve"> </v>
          </cell>
          <cell r="AB486" t="str">
            <v xml:space="preserve"> </v>
          </cell>
          <cell r="AC486" t="str">
            <v xml:space="preserve"> </v>
          </cell>
          <cell r="AD486" t="str">
            <v xml:space="preserve"> </v>
          </cell>
          <cell r="AE486" t="str">
            <v xml:space="preserve"> </v>
          </cell>
          <cell r="AF486" t="str">
            <v>2017 - 2022</v>
          </cell>
          <cell r="AG486" t="str">
            <v>MFC-J3940DW or MFC-J3540DW or  MFC-J2340DW</v>
          </cell>
        </row>
        <row r="487">
          <cell r="A487" t="str">
            <v>J2320</v>
          </cell>
          <cell r="B487" t="str">
            <v>LC679XLBK - Super High Yield Black</v>
          </cell>
          <cell r="C487">
            <v>2400</v>
          </cell>
          <cell r="D487" t="str">
            <v>LC675XLY - Super High Yield Yellow</v>
          </cell>
          <cell r="E487">
            <v>1300</v>
          </cell>
          <cell r="F487" t="str">
            <v>LC675XLM - Super High Yield Magenta</v>
          </cell>
          <cell r="G487">
            <v>1300</v>
          </cell>
          <cell r="H487" t="str">
            <v>LC675XLC - Super High Yield Cyan</v>
          </cell>
          <cell r="I487">
            <v>1300</v>
          </cell>
          <cell r="J487" t="str">
            <v xml:space="preserve"> </v>
          </cell>
          <cell r="K487" t="str">
            <v xml:space="preserve"> </v>
          </cell>
          <cell r="L487" t="str">
            <v xml:space="preserve"> </v>
          </cell>
          <cell r="M487" t="str">
            <v xml:space="preserve"> </v>
          </cell>
          <cell r="N487" t="str">
            <v xml:space="preserve"> </v>
          </cell>
          <cell r="O487" t="str">
            <v xml:space="preserve"> </v>
          </cell>
          <cell r="P487" t="str">
            <v xml:space="preserve"> </v>
          </cell>
          <cell r="Q487" t="str">
            <v xml:space="preserve"> </v>
          </cell>
          <cell r="R487" t="str">
            <v xml:space="preserve"> </v>
          </cell>
          <cell r="S487" t="str">
            <v xml:space="preserve"> </v>
          </cell>
          <cell r="T487" t="str">
            <v xml:space="preserve"> </v>
          </cell>
          <cell r="U487" t="str">
            <v xml:space="preserve"> </v>
          </cell>
          <cell r="V487" t="str">
            <v xml:space="preserve"> </v>
          </cell>
          <cell r="W487" t="str">
            <v xml:space="preserve"> </v>
          </cell>
          <cell r="X487" t="str">
            <v xml:space="preserve"> </v>
          </cell>
          <cell r="Y487" t="str">
            <v xml:space="preserve"> </v>
          </cell>
          <cell r="Z487" t="str">
            <v xml:space="preserve"> </v>
          </cell>
          <cell r="AA487" t="str">
            <v xml:space="preserve"> </v>
          </cell>
          <cell r="AB487" t="str">
            <v xml:space="preserve"> </v>
          </cell>
          <cell r="AC487" t="str">
            <v xml:space="preserve"> </v>
          </cell>
          <cell r="AD487" t="str">
            <v xml:space="preserve"> </v>
          </cell>
          <cell r="AE487" t="str">
            <v xml:space="preserve"> </v>
          </cell>
          <cell r="AF487" t="str">
            <v>2014 - 2017</v>
          </cell>
          <cell r="AG487" t="str">
            <v>MFC-J3940DW or MFC-J3540DW or  MFC-J2340DW</v>
          </cell>
        </row>
        <row r="488">
          <cell r="A488" t="str">
            <v>J2720</v>
          </cell>
          <cell r="B488" t="str">
            <v>LC679XLBK - Super High Yield Black</v>
          </cell>
          <cell r="C488">
            <v>2400</v>
          </cell>
          <cell r="D488" t="str">
            <v>LC675XLY - Super High Yield Yellow</v>
          </cell>
          <cell r="E488">
            <v>1300</v>
          </cell>
          <cell r="F488" t="str">
            <v>LC675XLM - Super High Yield Magenta</v>
          </cell>
          <cell r="G488">
            <v>1300</v>
          </cell>
          <cell r="H488" t="str">
            <v>LC675XLC - Super High Yield Cyan</v>
          </cell>
          <cell r="I488">
            <v>1300</v>
          </cell>
          <cell r="J488" t="str">
            <v xml:space="preserve"> </v>
          </cell>
          <cell r="K488" t="str">
            <v xml:space="preserve"> </v>
          </cell>
          <cell r="L488" t="str">
            <v xml:space="preserve"> </v>
          </cell>
          <cell r="M488" t="str">
            <v xml:space="preserve"> </v>
          </cell>
          <cell r="N488" t="str">
            <v xml:space="preserve"> </v>
          </cell>
          <cell r="O488" t="str">
            <v xml:space="preserve"> </v>
          </cell>
          <cell r="P488" t="str">
            <v xml:space="preserve"> </v>
          </cell>
          <cell r="Q488" t="str">
            <v xml:space="preserve"> </v>
          </cell>
          <cell r="R488" t="str">
            <v xml:space="preserve"> </v>
          </cell>
          <cell r="S488" t="str">
            <v xml:space="preserve"> </v>
          </cell>
          <cell r="T488" t="str">
            <v xml:space="preserve"> </v>
          </cell>
          <cell r="U488" t="str">
            <v xml:space="preserve"> </v>
          </cell>
          <cell r="V488" t="str">
            <v xml:space="preserve"> </v>
          </cell>
          <cell r="W488" t="str">
            <v xml:space="preserve"> </v>
          </cell>
          <cell r="X488" t="str">
            <v xml:space="preserve"> </v>
          </cell>
          <cell r="Y488" t="str">
            <v xml:space="preserve"> </v>
          </cell>
          <cell r="Z488" t="str">
            <v xml:space="preserve"> </v>
          </cell>
          <cell r="AA488" t="str">
            <v xml:space="preserve"> </v>
          </cell>
          <cell r="AB488" t="str">
            <v xml:space="preserve"> </v>
          </cell>
          <cell r="AC488" t="str">
            <v xml:space="preserve"> </v>
          </cell>
          <cell r="AD488" t="str">
            <v xml:space="preserve"> </v>
          </cell>
          <cell r="AE488" t="str">
            <v xml:space="preserve"> </v>
          </cell>
          <cell r="AF488" t="str">
            <v>2014 - 2017</v>
          </cell>
          <cell r="AG488" t="str">
            <v>MFC-J3940DW or MFC-J3540DW or  MFC-J2340DW</v>
          </cell>
        </row>
        <row r="489">
          <cell r="A489" t="str">
            <v>J3720</v>
          </cell>
          <cell r="B489" t="str">
            <v>LC569XLBK - Super High Yield Black</v>
          </cell>
          <cell r="C489">
            <v>2400</v>
          </cell>
          <cell r="D489" t="str">
            <v>LC565XLY - Super High Yield Yellow</v>
          </cell>
          <cell r="E489">
            <v>1300</v>
          </cell>
          <cell r="F489" t="str">
            <v>LC565XLM - Super High Yield Magenta</v>
          </cell>
          <cell r="G489">
            <v>1300</v>
          </cell>
          <cell r="H489" t="str">
            <v>LC565XLC - Super High Yield Cyan</v>
          </cell>
          <cell r="I489">
            <v>1300</v>
          </cell>
          <cell r="J489" t="str">
            <v>LC563BK - High Yield Black</v>
          </cell>
          <cell r="K489">
            <v>600</v>
          </cell>
          <cell r="L489" t="str">
            <v>LC563Y - High Yield Yellow</v>
          </cell>
          <cell r="M489">
            <v>600</v>
          </cell>
          <cell r="N489" t="str">
            <v>LC563M - High Yield Magenta</v>
          </cell>
          <cell r="O489">
            <v>600</v>
          </cell>
          <cell r="P489" t="str">
            <v>LC563C - High Yield Cyan</v>
          </cell>
          <cell r="Q489">
            <v>600</v>
          </cell>
          <cell r="R489" t="str">
            <v xml:space="preserve"> </v>
          </cell>
          <cell r="S489" t="str">
            <v xml:space="preserve"> </v>
          </cell>
          <cell r="T489" t="str">
            <v xml:space="preserve"> </v>
          </cell>
          <cell r="U489" t="str">
            <v xml:space="preserve"> </v>
          </cell>
          <cell r="V489" t="str">
            <v xml:space="preserve"> </v>
          </cell>
          <cell r="W489" t="str">
            <v xml:space="preserve"> </v>
          </cell>
          <cell r="X489" t="str">
            <v xml:space="preserve"> </v>
          </cell>
          <cell r="Y489" t="str">
            <v xml:space="preserve"> </v>
          </cell>
          <cell r="Z489" t="str">
            <v xml:space="preserve"> </v>
          </cell>
          <cell r="AA489" t="str">
            <v xml:space="preserve"> </v>
          </cell>
          <cell r="AB489" t="str">
            <v xml:space="preserve"> </v>
          </cell>
          <cell r="AC489" t="str">
            <v xml:space="preserve"> </v>
          </cell>
          <cell r="AD489" t="str">
            <v xml:space="preserve"> </v>
          </cell>
          <cell r="AE489" t="str">
            <v xml:space="preserve"> </v>
          </cell>
          <cell r="AF489" t="str">
            <v>2014 - 2017</v>
          </cell>
          <cell r="AG489" t="str">
            <v>MFC-J3940DW or MFC-J3540DW or  MFC-J2340DW</v>
          </cell>
        </row>
        <row r="490">
          <cell r="A490" t="str">
            <v>J3520</v>
          </cell>
          <cell r="B490" t="str">
            <v>LC569XLBK - Super High Yield Black</v>
          </cell>
          <cell r="C490">
            <v>2400</v>
          </cell>
          <cell r="D490" t="str">
            <v>LC565XLY - Super High Yield Yellow</v>
          </cell>
          <cell r="E490">
            <v>1300</v>
          </cell>
          <cell r="F490" t="str">
            <v>LC565XLM - Super High Yield Magenta</v>
          </cell>
          <cell r="G490">
            <v>1300</v>
          </cell>
          <cell r="H490" t="str">
            <v>LC565XLC - Super High Yield Cyan</v>
          </cell>
          <cell r="I490">
            <v>1300</v>
          </cell>
          <cell r="J490" t="str">
            <v>LC563BK - High Yield Black</v>
          </cell>
          <cell r="K490">
            <v>600</v>
          </cell>
          <cell r="L490" t="str">
            <v>LC563Y - High Yield Yellow</v>
          </cell>
          <cell r="M490">
            <v>600</v>
          </cell>
          <cell r="N490" t="str">
            <v>LC563M - High Yield Magenta</v>
          </cell>
          <cell r="O490">
            <v>600</v>
          </cell>
          <cell r="P490" t="str">
            <v>LC563C - High Yield Cyan</v>
          </cell>
          <cell r="Q490">
            <v>600</v>
          </cell>
          <cell r="R490" t="str">
            <v xml:space="preserve"> </v>
          </cell>
          <cell r="S490" t="str">
            <v xml:space="preserve"> </v>
          </cell>
          <cell r="T490" t="str">
            <v xml:space="preserve"> </v>
          </cell>
          <cell r="U490" t="str">
            <v xml:space="preserve"> </v>
          </cell>
          <cell r="V490" t="str">
            <v xml:space="preserve"> </v>
          </cell>
          <cell r="W490" t="str">
            <v xml:space="preserve"> </v>
          </cell>
          <cell r="X490" t="str">
            <v xml:space="preserve"> </v>
          </cell>
          <cell r="Y490" t="str">
            <v xml:space="preserve"> </v>
          </cell>
          <cell r="Z490" t="str">
            <v xml:space="preserve"> </v>
          </cell>
          <cell r="AA490" t="str">
            <v xml:space="preserve"> </v>
          </cell>
          <cell r="AB490" t="str">
            <v xml:space="preserve"> </v>
          </cell>
          <cell r="AC490" t="str">
            <v xml:space="preserve"> </v>
          </cell>
          <cell r="AD490" t="str">
            <v xml:space="preserve"> </v>
          </cell>
          <cell r="AE490" t="str">
            <v xml:space="preserve"> </v>
          </cell>
          <cell r="AF490" t="str">
            <v>2014 - 2017</v>
          </cell>
          <cell r="AG490" t="str">
            <v>MFC-J3940DW or MFC-J3540DW or  MFC-J2340DW</v>
          </cell>
        </row>
        <row r="491">
          <cell r="A491">
            <v>6490</v>
          </cell>
          <cell r="B491" t="str">
            <v>LC67HYBK - High yield black ink</v>
          </cell>
          <cell r="C491">
            <v>900</v>
          </cell>
          <cell r="D491" t="str">
            <v>LC67HYBK - High yield black ink</v>
          </cell>
          <cell r="E491">
            <v>900</v>
          </cell>
          <cell r="F491" t="str">
            <v>LC67HYY - High yield yellow ink</v>
          </cell>
          <cell r="G491">
            <v>750</v>
          </cell>
          <cell r="H491" t="str">
            <v>LC67HYBK - High yieldmagenta ink</v>
          </cell>
          <cell r="I491">
            <v>750</v>
          </cell>
          <cell r="J491" t="str">
            <v>LC67HYBK - High yield cyan ink</v>
          </cell>
          <cell r="K491">
            <v>750</v>
          </cell>
          <cell r="L491" t="str">
            <v xml:space="preserve"> </v>
          </cell>
          <cell r="M491" t="str">
            <v xml:space="preserve"> </v>
          </cell>
          <cell r="N491" t="str">
            <v xml:space="preserve"> </v>
          </cell>
          <cell r="O491" t="str">
            <v xml:space="preserve"> </v>
          </cell>
          <cell r="P491" t="str">
            <v xml:space="preserve"> </v>
          </cell>
          <cell r="Q491" t="str">
            <v xml:space="preserve"> </v>
          </cell>
          <cell r="R491" t="str">
            <v xml:space="preserve"> </v>
          </cell>
          <cell r="S491" t="str">
            <v xml:space="preserve"> </v>
          </cell>
          <cell r="T491" t="str">
            <v xml:space="preserve"> </v>
          </cell>
          <cell r="U491" t="str">
            <v xml:space="preserve"> </v>
          </cell>
          <cell r="V491" t="str">
            <v xml:space="preserve"> </v>
          </cell>
          <cell r="W491" t="str">
            <v xml:space="preserve"> </v>
          </cell>
          <cell r="X491" t="str">
            <v xml:space="preserve"> </v>
          </cell>
          <cell r="Y491" t="str">
            <v xml:space="preserve"> </v>
          </cell>
          <cell r="Z491" t="str">
            <v xml:space="preserve"> </v>
          </cell>
          <cell r="AA491" t="str">
            <v xml:space="preserve"> </v>
          </cell>
          <cell r="AB491" t="str">
            <v xml:space="preserve"> </v>
          </cell>
          <cell r="AC491" t="str">
            <v xml:space="preserve"> </v>
          </cell>
          <cell r="AD491" t="str">
            <v xml:space="preserve"> </v>
          </cell>
          <cell r="AE491" t="str">
            <v xml:space="preserve"> </v>
          </cell>
          <cell r="AF491" t="str">
            <v>2008 - 2012</v>
          </cell>
          <cell r="AG491" t="str">
            <v>MFC-J3940DW or MFC-J3540DW or  MFC-J2340DW</v>
          </cell>
        </row>
        <row r="492">
          <cell r="A492">
            <v>5860</v>
          </cell>
          <cell r="B492" t="str">
            <v>LC57HYBK - High yield black ink</v>
          </cell>
          <cell r="C492">
            <v>900</v>
          </cell>
          <cell r="D492" t="str">
            <v>LC57BK Standard Black</v>
          </cell>
          <cell r="E492">
            <v>500</v>
          </cell>
          <cell r="F492" t="str">
            <v>LC57Y   Yellow</v>
          </cell>
          <cell r="G492">
            <v>400</v>
          </cell>
          <cell r="H492" t="str">
            <v>LC57M   Magenta</v>
          </cell>
          <cell r="I492">
            <v>400</v>
          </cell>
          <cell r="J492" t="str">
            <v>LC57C   Cyan</v>
          </cell>
          <cell r="K492">
            <v>400</v>
          </cell>
          <cell r="L492" t="str">
            <v xml:space="preserve"> </v>
          </cell>
          <cell r="M492" t="str">
            <v xml:space="preserve"> </v>
          </cell>
          <cell r="N492" t="str">
            <v xml:space="preserve"> </v>
          </cell>
          <cell r="O492" t="str">
            <v xml:space="preserve"> </v>
          </cell>
          <cell r="P492" t="str">
            <v xml:space="preserve"> </v>
          </cell>
          <cell r="Q492" t="str">
            <v xml:space="preserve"> </v>
          </cell>
          <cell r="R492" t="str">
            <v xml:space="preserve"> </v>
          </cell>
          <cell r="S492" t="str">
            <v xml:space="preserve"> </v>
          </cell>
          <cell r="T492" t="str">
            <v xml:space="preserve"> </v>
          </cell>
          <cell r="U492" t="str">
            <v xml:space="preserve"> </v>
          </cell>
          <cell r="V492" t="str">
            <v xml:space="preserve"> </v>
          </cell>
          <cell r="W492" t="str">
            <v xml:space="preserve"> </v>
          </cell>
          <cell r="X492" t="str">
            <v xml:space="preserve"> </v>
          </cell>
          <cell r="Y492" t="str">
            <v xml:space="preserve"> </v>
          </cell>
          <cell r="Z492" t="str">
            <v xml:space="preserve"> </v>
          </cell>
          <cell r="AA492" t="str">
            <v xml:space="preserve"> </v>
          </cell>
          <cell r="AB492" t="str">
            <v xml:space="preserve"> </v>
          </cell>
          <cell r="AC492" t="str">
            <v xml:space="preserve"> </v>
          </cell>
          <cell r="AD492" t="str">
            <v xml:space="preserve"> </v>
          </cell>
          <cell r="AE492" t="str">
            <v xml:space="preserve"> </v>
          </cell>
          <cell r="AF492" t="str">
            <v>2008 - 2010</v>
          </cell>
          <cell r="AG492" t="str">
            <v>MFC-J3940DW or MFC-J3540DW or  MFC-J2340DW</v>
          </cell>
        </row>
        <row r="493">
          <cell r="A493">
            <v>5440</v>
          </cell>
          <cell r="B493" t="str">
            <v>LC47HYBK - High yield black ink</v>
          </cell>
          <cell r="C493">
            <v>900</v>
          </cell>
          <cell r="D493" t="str">
            <v>LC47BK Standard Black</v>
          </cell>
          <cell r="E493">
            <v>500</v>
          </cell>
          <cell r="F493" t="str">
            <v>LC47Y   Yellow</v>
          </cell>
          <cell r="G493">
            <v>400</v>
          </cell>
          <cell r="H493" t="str">
            <v>LC47M   Magenta</v>
          </cell>
          <cell r="I493">
            <v>400</v>
          </cell>
          <cell r="J493" t="str">
            <v>LC47C   Cyan</v>
          </cell>
          <cell r="K493">
            <v>400</v>
          </cell>
          <cell r="L493" t="str">
            <v xml:space="preserve"> </v>
          </cell>
          <cell r="M493" t="str">
            <v xml:space="preserve"> </v>
          </cell>
          <cell r="N493" t="str">
            <v xml:space="preserve"> </v>
          </cell>
          <cell r="O493" t="str">
            <v xml:space="preserve"> </v>
          </cell>
          <cell r="P493" t="str">
            <v xml:space="preserve"> </v>
          </cell>
          <cell r="Q493" t="str">
            <v xml:space="preserve"> </v>
          </cell>
          <cell r="R493" t="str">
            <v xml:space="preserve"> </v>
          </cell>
          <cell r="S493" t="str">
            <v xml:space="preserve"> </v>
          </cell>
          <cell r="T493" t="str">
            <v xml:space="preserve"> </v>
          </cell>
          <cell r="U493" t="str">
            <v xml:space="preserve"> </v>
          </cell>
          <cell r="V493" t="str">
            <v xml:space="preserve"> </v>
          </cell>
          <cell r="W493" t="str">
            <v xml:space="preserve"> </v>
          </cell>
          <cell r="X493" t="str">
            <v xml:space="preserve"> </v>
          </cell>
          <cell r="Y493" t="str">
            <v xml:space="preserve"> </v>
          </cell>
          <cell r="Z493" t="str">
            <v xml:space="preserve"> </v>
          </cell>
          <cell r="AA493" t="str">
            <v xml:space="preserve"> </v>
          </cell>
          <cell r="AB493" t="str">
            <v xml:space="preserve"> </v>
          </cell>
          <cell r="AC493" t="str">
            <v xml:space="preserve"> </v>
          </cell>
          <cell r="AD493" t="str">
            <v xml:space="preserve"> </v>
          </cell>
          <cell r="AE493" t="str">
            <v xml:space="preserve"> </v>
          </cell>
          <cell r="AF493" t="str">
            <v>2004 - 2005</v>
          </cell>
          <cell r="AG493" t="str">
            <v>DCP-T220/T420/T520/T720?T820 or MFC-T920</v>
          </cell>
        </row>
        <row r="494">
          <cell r="A494">
            <v>4820</v>
          </cell>
          <cell r="B494" t="str">
            <v>No High yield black ink cartridge</v>
          </cell>
          <cell r="C494" t="str">
            <v xml:space="preserve"> </v>
          </cell>
          <cell r="D494" t="str">
            <v>LC700BK Standard Black</v>
          </cell>
          <cell r="E494">
            <v>500</v>
          </cell>
          <cell r="F494" t="str">
            <v>LC700Y   Yellow</v>
          </cell>
          <cell r="G494">
            <v>400</v>
          </cell>
          <cell r="H494" t="str">
            <v>LC700M   Magenta</v>
          </cell>
          <cell r="I494">
            <v>400</v>
          </cell>
          <cell r="J494" t="str">
            <v>LC700C   Cyan</v>
          </cell>
          <cell r="K494">
            <v>400</v>
          </cell>
          <cell r="L494" t="str">
            <v xml:space="preserve"> </v>
          </cell>
          <cell r="M494" t="str">
            <v xml:space="preserve"> </v>
          </cell>
          <cell r="N494" t="str">
            <v xml:space="preserve"> </v>
          </cell>
          <cell r="O494" t="str">
            <v xml:space="preserve"> </v>
          </cell>
          <cell r="P494" t="str">
            <v xml:space="preserve"> </v>
          </cell>
          <cell r="Q494" t="str">
            <v xml:space="preserve"> </v>
          </cell>
          <cell r="R494" t="str">
            <v xml:space="preserve"> </v>
          </cell>
          <cell r="S494" t="str">
            <v xml:space="preserve"> </v>
          </cell>
          <cell r="T494" t="str">
            <v xml:space="preserve"> </v>
          </cell>
          <cell r="U494" t="str">
            <v xml:space="preserve"> </v>
          </cell>
          <cell r="V494" t="str">
            <v xml:space="preserve"> </v>
          </cell>
          <cell r="W494" t="str">
            <v xml:space="preserve"> </v>
          </cell>
          <cell r="X494" t="str">
            <v xml:space="preserve"> </v>
          </cell>
          <cell r="Y494" t="str">
            <v xml:space="preserve"> </v>
          </cell>
          <cell r="Z494" t="str">
            <v xml:space="preserve"> </v>
          </cell>
          <cell r="AA494" t="str">
            <v xml:space="preserve"> </v>
          </cell>
          <cell r="AB494" t="str">
            <v xml:space="preserve"> </v>
          </cell>
          <cell r="AC494" t="str">
            <v xml:space="preserve"> </v>
          </cell>
          <cell r="AD494" t="str">
            <v xml:space="preserve"> </v>
          </cell>
          <cell r="AE494" t="str">
            <v xml:space="preserve"> </v>
          </cell>
          <cell r="AF494" t="str">
            <v>2003 - 2004</v>
          </cell>
          <cell r="AG494" t="str">
            <v>DCP-T220/ T420/ T520/ T720/ T820 or MFC-T920</v>
          </cell>
        </row>
        <row r="495">
          <cell r="A495">
            <v>3420</v>
          </cell>
          <cell r="B495" t="str">
            <v>No High yield black ink cartridge</v>
          </cell>
          <cell r="C495" t="str">
            <v xml:space="preserve"> </v>
          </cell>
          <cell r="D495" t="str">
            <v>LC800BK Standard Black</v>
          </cell>
          <cell r="E495">
            <v>500</v>
          </cell>
          <cell r="F495" t="str">
            <v>LC800Y   Yellow</v>
          </cell>
          <cell r="G495">
            <v>400</v>
          </cell>
          <cell r="H495" t="str">
            <v>LC800M   Magenta</v>
          </cell>
          <cell r="I495">
            <v>400</v>
          </cell>
          <cell r="J495" t="str">
            <v>LC800C   Cyan</v>
          </cell>
          <cell r="K495">
            <v>400</v>
          </cell>
          <cell r="L495" t="str">
            <v xml:space="preserve"> </v>
          </cell>
          <cell r="M495" t="str">
            <v xml:space="preserve"> </v>
          </cell>
          <cell r="N495" t="str">
            <v xml:space="preserve"> </v>
          </cell>
          <cell r="O495" t="str">
            <v xml:space="preserve"> </v>
          </cell>
          <cell r="P495" t="str">
            <v xml:space="preserve"> </v>
          </cell>
          <cell r="Q495" t="str">
            <v xml:space="preserve"> </v>
          </cell>
          <cell r="R495" t="str">
            <v xml:space="preserve"> </v>
          </cell>
          <cell r="S495" t="str">
            <v xml:space="preserve"> </v>
          </cell>
          <cell r="T495" t="str">
            <v xml:space="preserve"> </v>
          </cell>
          <cell r="U495" t="str">
            <v xml:space="preserve"> </v>
          </cell>
          <cell r="V495" t="str">
            <v xml:space="preserve"> </v>
          </cell>
          <cell r="W495" t="str">
            <v xml:space="preserve"> </v>
          </cell>
          <cell r="X495" t="str">
            <v xml:space="preserve"> </v>
          </cell>
          <cell r="Y495" t="str">
            <v xml:space="preserve"> </v>
          </cell>
          <cell r="Z495" t="str">
            <v xml:space="preserve"> </v>
          </cell>
          <cell r="AA495" t="str">
            <v xml:space="preserve"> </v>
          </cell>
          <cell r="AB495" t="str">
            <v xml:space="preserve"> </v>
          </cell>
          <cell r="AC495" t="str">
            <v xml:space="preserve"> </v>
          </cell>
          <cell r="AD495" t="str">
            <v xml:space="preserve"> </v>
          </cell>
          <cell r="AE495" t="str">
            <v xml:space="preserve"> </v>
          </cell>
          <cell r="AF495" t="str">
            <v>2003 - 2004</v>
          </cell>
          <cell r="AG495" t="str">
            <v>DCP-T220/ T420/ T520/ T720/ T820 or MFC-T920</v>
          </cell>
        </row>
        <row r="496">
          <cell r="A496">
            <v>3320</v>
          </cell>
          <cell r="B496" t="str">
            <v>No High yield black ink cartridge</v>
          </cell>
          <cell r="C496" t="str">
            <v xml:space="preserve"> </v>
          </cell>
          <cell r="D496" t="str">
            <v>LC800BK Standard Black</v>
          </cell>
          <cell r="E496">
            <v>500</v>
          </cell>
          <cell r="F496" t="str">
            <v>LC800Y   Yellow</v>
          </cell>
          <cell r="G496">
            <v>400</v>
          </cell>
          <cell r="H496" t="str">
            <v>LC800M   Magenta</v>
          </cell>
          <cell r="I496">
            <v>400</v>
          </cell>
          <cell r="J496" t="str">
            <v>LC800C   Cyan</v>
          </cell>
          <cell r="K496">
            <v>400</v>
          </cell>
          <cell r="L496" t="str">
            <v xml:space="preserve"> </v>
          </cell>
          <cell r="M496" t="str">
            <v xml:space="preserve"> </v>
          </cell>
          <cell r="N496" t="str">
            <v xml:space="preserve"> </v>
          </cell>
          <cell r="O496" t="str">
            <v xml:space="preserve"> </v>
          </cell>
          <cell r="P496" t="str">
            <v xml:space="preserve"> </v>
          </cell>
          <cell r="Q496" t="str">
            <v xml:space="preserve"> </v>
          </cell>
          <cell r="R496" t="str">
            <v xml:space="preserve"> </v>
          </cell>
          <cell r="S496" t="str">
            <v xml:space="preserve"> </v>
          </cell>
          <cell r="T496" t="str">
            <v xml:space="preserve"> </v>
          </cell>
          <cell r="U496" t="str">
            <v xml:space="preserve"> </v>
          </cell>
          <cell r="V496" t="str">
            <v xml:space="preserve"> </v>
          </cell>
          <cell r="W496" t="str">
            <v xml:space="preserve"> </v>
          </cell>
          <cell r="X496" t="str">
            <v xml:space="preserve"> </v>
          </cell>
          <cell r="Y496" t="str">
            <v xml:space="preserve"> </v>
          </cell>
          <cell r="Z496" t="str">
            <v xml:space="preserve"> </v>
          </cell>
          <cell r="AA496" t="str">
            <v xml:space="preserve"> </v>
          </cell>
          <cell r="AB496" t="str">
            <v xml:space="preserve"> </v>
          </cell>
          <cell r="AC496" t="str">
            <v xml:space="preserve"> </v>
          </cell>
          <cell r="AD496" t="str">
            <v xml:space="preserve"> </v>
          </cell>
          <cell r="AE496" t="str">
            <v xml:space="preserve"> </v>
          </cell>
          <cell r="AF496" t="str">
            <v>2003 - 2004</v>
          </cell>
          <cell r="AG496" t="str">
            <v>DCP-T220/ T420/ T520/ T720/ T820 or MFC-T920</v>
          </cell>
        </row>
        <row r="497">
          <cell r="A497">
            <v>3240</v>
          </cell>
          <cell r="B497" t="str">
            <v>No High yield black ink cartridge</v>
          </cell>
          <cell r="C497" t="str">
            <v xml:space="preserve"> </v>
          </cell>
          <cell r="D497" t="str">
            <v>LC47BK Standard Black</v>
          </cell>
          <cell r="E497">
            <v>500</v>
          </cell>
          <cell r="F497" t="str">
            <v>LC47Y   Yellow</v>
          </cell>
          <cell r="G497">
            <v>400</v>
          </cell>
          <cell r="H497" t="str">
            <v>LC47M   Magenta</v>
          </cell>
          <cell r="I497">
            <v>400</v>
          </cell>
          <cell r="J497" t="str">
            <v>LC47C   Cyan</v>
          </cell>
          <cell r="K497">
            <v>400</v>
          </cell>
          <cell r="L497" t="str">
            <v xml:space="preserve"> </v>
          </cell>
          <cell r="M497" t="str">
            <v xml:space="preserve"> </v>
          </cell>
          <cell r="N497" t="str">
            <v xml:space="preserve"> </v>
          </cell>
          <cell r="O497" t="str">
            <v xml:space="preserve"> </v>
          </cell>
          <cell r="P497" t="str">
            <v xml:space="preserve"> </v>
          </cell>
          <cell r="Q497" t="str">
            <v xml:space="preserve"> </v>
          </cell>
          <cell r="R497" t="str">
            <v xml:space="preserve"> </v>
          </cell>
          <cell r="S497" t="str">
            <v xml:space="preserve"> </v>
          </cell>
          <cell r="T497" t="str">
            <v xml:space="preserve"> </v>
          </cell>
          <cell r="U497" t="str">
            <v xml:space="preserve"> </v>
          </cell>
          <cell r="V497" t="str">
            <v xml:space="preserve"> </v>
          </cell>
          <cell r="W497" t="str">
            <v xml:space="preserve"> </v>
          </cell>
          <cell r="X497" t="str">
            <v xml:space="preserve"> </v>
          </cell>
          <cell r="Y497" t="str">
            <v xml:space="preserve"> </v>
          </cell>
          <cell r="Z497" t="str">
            <v xml:space="preserve"> </v>
          </cell>
          <cell r="AA497" t="str">
            <v xml:space="preserve"> </v>
          </cell>
          <cell r="AB497" t="str">
            <v xml:space="preserve"> </v>
          </cell>
          <cell r="AC497" t="str">
            <v xml:space="preserve"> </v>
          </cell>
          <cell r="AD497" t="str">
            <v xml:space="preserve"> </v>
          </cell>
          <cell r="AE497" t="str">
            <v xml:space="preserve"> </v>
          </cell>
          <cell r="AF497" t="str">
            <v>2004 - 2005</v>
          </cell>
          <cell r="AG497" t="str">
            <v>DCP-T220/ T420/ T520/ T720/ T820 or MFC-T920</v>
          </cell>
        </row>
        <row r="498">
          <cell r="A498">
            <v>3220</v>
          </cell>
          <cell r="B498" t="str">
            <v>No High yield black ink cartridge</v>
          </cell>
          <cell r="C498" t="str">
            <v xml:space="preserve"> </v>
          </cell>
          <cell r="D498" t="str">
            <v>LC800BK Standard Black</v>
          </cell>
          <cell r="E498">
            <v>500</v>
          </cell>
          <cell r="F498" t="str">
            <v>LC800Y   Yellow</v>
          </cell>
          <cell r="G498">
            <v>400</v>
          </cell>
          <cell r="H498" t="str">
            <v>LC800M   Magenta</v>
          </cell>
          <cell r="I498">
            <v>400</v>
          </cell>
          <cell r="J498" t="str">
            <v>LC800C   Cyan</v>
          </cell>
          <cell r="K498">
            <v>400</v>
          </cell>
          <cell r="L498" t="str">
            <v xml:space="preserve"> </v>
          </cell>
          <cell r="M498" t="str">
            <v xml:space="preserve"> </v>
          </cell>
          <cell r="N498" t="str">
            <v xml:space="preserve"> </v>
          </cell>
          <cell r="O498" t="str">
            <v xml:space="preserve"> </v>
          </cell>
          <cell r="P498" t="str">
            <v xml:space="preserve"> </v>
          </cell>
          <cell r="Q498" t="str">
            <v xml:space="preserve"> </v>
          </cell>
          <cell r="R498" t="str">
            <v xml:space="preserve"> </v>
          </cell>
          <cell r="S498" t="str">
            <v xml:space="preserve"> </v>
          </cell>
          <cell r="T498" t="str">
            <v xml:space="preserve"> </v>
          </cell>
          <cell r="U498" t="str">
            <v xml:space="preserve"> </v>
          </cell>
          <cell r="V498" t="str">
            <v xml:space="preserve"> </v>
          </cell>
          <cell r="W498" t="str">
            <v xml:space="preserve"> </v>
          </cell>
          <cell r="X498" t="str">
            <v xml:space="preserve"> </v>
          </cell>
          <cell r="Y498" t="str">
            <v xml:space="preserve"> </v>
          </cell>
          <cell r="Z498" t="str">
            <v xml:space="preserve"> </v>
          </cell>
          <cell r="AA498" t="str">
            <v xml:space="preserve"> </v>
          </cell>
          <cell r="AB498" t="str">
            <v xml:space="preserve"> </v>
          </cell>
          <cell r="AC498" t="str">
            <v xml:space="preserve"> </v>
          </cell>
          <cell r="AD498" t="str">
            <v xml:space="preserve"> </v>
          </cell>
          <cell r="AE498" t="str">
            <v xml:space="preserve"> </v>
          </cell>
          <cell r="AF498" t="str">
            <v>2003 - 2004</v>
          </cell>
          <cell r="AG498" t="str">
            <v>DCP-T220/ T420/ T520/ T720/ T820 or MFC-T920</v>
          </cell>
        </row>
        <row r="499">
          <cell r="A499">
            <v>1840</v>
          </cell>
          <cell r="B499" t="str">
            <v>No High yield black ink cartridge</v>
          </cell>
          <cell r="C499" t="str">
            <v xml:space="preserve"> </v>
          </cell>
          <cell r="D499" t="str">
            <v>LC47BK Standard Black</v>
          </cell>
          <cell r="E499">
            <v>500</v>
          </cell>
          <cell r="F499" t="str">
            <v>LC47Y   Yellow</v>
          </cell>
          <cell r="G499">
            <v>400</v>
          </cell>
          <cell r="H499" t="str">
            <v>LC47M   Magenta</v>
          </cell>
          <cell r="I499">
            <v>400</v>
          </cell>
          <cell r="J499" t="str">
            <v>LC47C   Cyan</v>
          </cell>
          <cell r="K499">
            <v>400</v>
          </cell>
          <cell r="L499" t="str">
            <v xml:space="preserve"> </v>
          </cell>
          <cell r="M499" t="str">
            <v xml:space="preserve"> </v>
          </cell>
          <cell r="N499" t="str">
            <v xml:space="preserve"> </v>
          </cell>
          <cell r="O499" t="str">
            <v xml:space="preserve"> </v>
          </cell>
          <cell r="P499" t="str">
            <v xml:space="preserve"> </v>
          </cell>
          <cell r="Q499" t="str">
            <v xml:space="preserve"> </v>
          </cell>
          <cell r="R499" t="str">
            <v xml:space="preserve"> </v>
          </cell>
          <cell r="S499" t="str">
            <v xml:space="preserve"> </v>
          </cell>
          <cell r="T499" t="str">
            <v xml:space="preserve"> </v>
          </cell>
          <cell r="U499" t="str">
            <v xml:space="preserve"> </v>
          </cell>
          <cell r="V499" t="str">
            <v xml:space="preserve"> </v>
          </cell>
          <cell r="W499" t="str">
            <v xml:space="preserve"> </v>
          </cell>
          <cell r="X499" t="str">
            <v xml:space="preserve"> </v>
          </cell>
          <cell r="Y499" t="str">
            <v xml:space="preserve"> </v>
          </cell>
          <cell r="Z499" t="str">
            <v xml:space="preserve"> </v>
          </cell>
          <cell r="AA499" t="str">
            <v xml:space="preserve"> </v>
          </cell>
          <cell r="AB499" t="str">
            <v xml:space="preserve"> </v>
          </cell>
          <cell r="AC499" t="str">
            <v xml:space="preserve"> </v>
          </cell>
          <cell r="AD499" t="str">
            <v xml:space="preserve"> </v>
          </cell>
          <cell r="AE499" t="str">
            <v xml:space="preserve"> </v>
          </cell>
          <cell r="AF499" t="str">
            <v>2004 - 2005</v>
          </cell>
          <cell r="AG499" t="str">
            <v>DCP-T220/ T420/ T520/ T720/ T820 or MFC-T920</v>
          </cell>
        </row>
        <row r="500">
          <cell r="A500">
            <v>1820</v>
          </cell>
          <cell r="B500" t="str">
            <v>No High yield black ink cartridge</v>
          </cell>
          <cell r="C500" t="str">
            <v xml:space="preserve"> </v>
          </cell>
          <cell r="D500" t="str">
            <v>LC800BK Standard Black</v>
          </cell>
          <cell r="E500">
            <v>500</v>
          </cell>
          <cell r="F500" t="str">
            <v>LC800Y   Yellow</v>
          </cell>
          <cell r="G500">
            <v>400</v>
          </cell>
          <cell r="H500" t="str">
            <v>LC800M   Magenta</v>
          </cell>
          <cell r="I500">
            <v>400</v>
          </cell>
          <cell r="J500" t="str">
            <v>LC800C   Cyan</v>
          </cell>
          <cell r="K500">
            <v>400</v>
          </cell>
          <cell r="L500" t="str">
            <v xml:space="preserve"> </v>
          </cell>
          <cell r="M500" t="str">
            <v xml:space="preserve"> </v>
          </cell>
          <cell r="N500" t="str">
            <v xml:space="preserve"> </v>
          </cell>
          <cell r="O500" t="str">
            <v xml:space="preserve"> </v>
          </cell>
          <cell r="P500" t="str">
            <v xml:space="preserve"> </v>
          </cell>
          <cell r="Q500" t="str">
            <v xml:space="preserve"> </v>
          </cell>
          <cell r="R500" t="str">
            <v xml:space="preserve"> </v>
          </cell>
          <cell r="S500" t="str">
            <v xml:space="preserve"> </v>
          </cell>
          <cell r="T500" t="str">
            <v xml:space="preserve"> </v>
          </cell>
          <cell r="U500" t="str">
            <v xml:space="preserve"> </v>
          </cell>
          <cell r="V500" t="str">
            <v xml:space="preserve"> </v>
          </cell>
          <cell r="W500" t="str">
            <v xml:space="preserve"> </v>
          </cell>
          <cell r="X500" t="str">
            <v xml:space="preserve"> </v>
          </cell>
          <cell r="Y500" t="str">
            <v xml:space="preserve"> </v>
          </cell>
          <cell r="Z500" t="str">
            <v xml:space="preserve"> </v>
          </cell>
          <cell r="AA500" t="str">
            <v xml:space="preserve"> </v>
          </cell>
          <cell r="AB500" t="str">
            <v xml:space="preserve"> </v>
          </cell>
          <cell r="AC500" t="str">
            <v xml:space="preserve"> </v>
          </cell>
          <cell r="AD500" t="str">
            <v xml:space="preserve"> </v>
          </cell>
          <cell r="AE500" t="str">
            <v xml:space="preserve"> </v>
          </cell>
          <cell r="AF500" t="str">
            <v>2003 - 2004</v>
          </cell>
          <cell r="AG500" t="str">
            <v>DCP-T220/ T420/ T520/ T720/ T820 or MFC-T920</v>
          </cell>
        </row>
        <row r="501">
          <cell r="A501">
            <v>1360</v>
          </cell>
          <cell r="B501" t="str">
            <v>No High yield black ink cartridge</v>
          </cell>
          <cell r="C501" t="str">
            <v xml:space="preserve"> </v>
          </cell>
          <cell r="D501" t="str">
            <v>LC57BK Standard Black</v>
          </cell>
          <cell r="E501">
            <v>500</v>
          </cell>
          <cell r="F501" t="str">
            <v xml:space="preserve"> </v>
          </cell>
          <cell r="G501" t="str">
            <v xml:space="preserve"> </v>
          </cell>
          <cell r="H501" t="str">
            <v>Does not take colour</v>
          </cell>
          <cell r="I501" t="str">
            <v xml:space="preserve"> </v>
          </cell>
          <cell r="J501" t="str">
            <v xml:space="preserve"> </v>
          </cell>
          <cell r="K501" t="str">
            <v xml:space="preserve"> </v>
          </cell>
          <cell r="L501" t="str">
            <v xml:space="preserve"> </v>
          </cell>
          <cell r="M501" t="str">
            <v xml:space="preserve"> </v>
          </cell>
          <cell r="N501" t="str">
            <v xml:space="preserve"> </v>
          </cell>
          <cell r="O501" t="str">
            <v xml:space="preserve"> </v>
          </cell>
          <cell r="P501" t="str">
            <v xml:space="preserve"> </v>
          </cell>
          <cell r="Q501" t="str">
            <v xml:space="preserve"> </v>
          </cell>
          <cell r="R501" t="str">
            <v xml:space="preserve"> </v>
          </cell>
          <cell r="S501" t="str">
            <v xml:space="preserve"> </v>
          </cell>
          <cell r="T501" t="str">
            <v xml:space="preserve"> </v>
          </cell>
          <cell r="U501" t="str">
            <v xml:space="preserve"> </v>
          </cell>
          <cell r="V501" t="str">
            <v xml:space="preserve"> </v>
          </cell>
          <cell r="W501" t="str">
            <v xml:space="preserve"> </v>
          </cell>
          <cell r="X501" t="str">
            <v xml:space="preserve"> </v>
          </cell>
          <cell r="Y501" t="str">
            <v xml:space="preserve"> </v>
          </cell>
          <cell r="Z501" t="str">
            <v xml:space="preserve"> </v>
          </cell>
          <cell r="AA501" t="str">
            <v xml:space="preserve"> </v>
          </cell>
          <cell r="AB501" t="str">
            <v xml:space="preserve"> </v>
          </cell>
          <cell r="AC501" t="str">
            <v xml:space="preserve"> </v>
          </cell>
          <cell r="AD501" t="str">
            <v xml:space="preserve"> </v>
          </cell>
          <cell r="AE501" t="str">
            <v xml:space="preserve"> </v>
          </cell>
          <cell r="AF501" t="str">
            <v>2008 - 2009</v>
          </cell>
          <cell r="AG501" t="str">
            <v>DCP-T220/ T420/ T520/ T720/ T820 or MFC-T920</v>
          </cell>
        </row>
        <row r="502">
          <cell r="A502">
            <v>990</v>
          </cell>
          <cell r="B502" t="str">
            <v>No High yield black ink cartridge</v>
          </cell>
          <cell r="C502" t="str">
            <v xml:space="preserve"> </v>
          </cell>
          <cell r="D502" t="str">
            <v>LC67BK Standard Black</v>
          </cell>
          <cell r="E502">
            <v>450</v>
          </cell>
          <cell r="F502" t="str">
            <v>LC67Y   Yellow</v>
          </cell>
          <cell r="G502">
            <v>325</v>
          </cell>
          <cell r="H502" t="str">
            <v>LC67M   Magenta</v>
          </cell>
          <cell r="I502">
            <v>325</v>
          </cell>
          <cell r="J502" t="str">
            <v>LC67C   Cyan</v>
          </cell>
          <cell r="K502">
            <v>325</v>
          </cell>
          <cell r="L502" t="str">
            <v xml:space="preserve"> </v>
          </cell>
          <cell r="M502" t="str">
            <v xml:space="preserve"> </v>
          </cell>
          <cell r="N502" t="str">
            <v xml:space="preserve"> </v>
          </cell>
          <cell r="O502" t="str">
            <v xml:space="preserve"> </v>
          </cell>
          <cell r="P502" t="str">
            <v xml:space="preserve"> </v>
          </cell>
          <cell r="Q502" t="str">
            <v xml:space="preserve"> </v>
          </cell>
          <cell r="R502" t="str">
            <v xml:space="preserve"> </v>
          </cell>
          <cell r="S502" t="str">
            <v xml:space="preserve"> </v>
          </cell>
          <cell r="T502" t="str">
            <v xml:space="preserve"> </v>
          </cell>
          <cell r="U502" t="str">
            <v xml:space="preserve"> </v>
          </cell>
          <cell r="V502" t="str">
            <v xml:space="preserve"> </v>
          </cell>
          <cell r="W502" t="str">
            <v xml:space="preserve"> </v>
          </cell>
          <cell r="X502" t="str">
            <v xml:space="preserve"> </v>
          </cell>
          <cell r="Y502" t="str">
            <v xml:space="preserve"> </v>
          </cell>
          <cell r="Z502" t="str">
            <v xml:space="preserve"> </v>
          </cell>
          <cell r="AA502" t="str">
            <v xml:space="preserve"> </v>
          </cell>
          <cell r="AB502" t="str">
            <v xml:space="preserve"> </v>
          </cell>
          <cell r="AC502" t="str">
            <v xml:space="preserve"> </v>
          </cell>
          <cell r="AD502" t="str">
            <v xml:space="preserve"> </v>
          </cell>
          <cell r="AE502" t="str">
            <v xml:space="preserve"> </v>
          </cell>
          <cell r="AF502" t="str">
            <v>2008 - 2009</v>
          </cell>
          <cell r="AG502" t="str">
            <v>DCP-T220/ T420/ T520/ T720/ T820 or MFC-T920</v>
          </cell>
        </row>
        <row r="503">
          <cell r="A503">
            <v>890</v>
          </cell>
          <cell r="B503" t="str">
            <v>No High yield black ink cartridge</v>
          </cell>
          <cell r="C503" t="str">
            <v xml:space="preserve"> </v>
          </cell>
          <cell r="D503" t="str">
            <v>LC600BK Standard Black</v>
          </cell>
          <cell r="E503">
            <v>500</v>
          </cell>
          <cell r="F503" t="str">
            <v>LC600Y   Yellow</v>
          </cell>
          <cell r="G503">
            <v>400</v>
          </cell>
          <cell r="H503" t="str">
            <v>LC600M   Magenta</v>
          </cell>
          <cell r="I503">
            <v>400</v>
          </cell>
          <cell r="J503" t="str">
            <v>LC600C   Cyan</v>
          </cell>
          <cell r="K503">
            <v>400</v>
          </cell>
          <cell r="L503" t="str">
            <v xml:space="preserve"> </v>
          </cell>
          <cell r="M503" t="str">
            <v xml:space="preserve"> </v>
          </cell>
          <cell r="N503" t="str">
            <v xml:space="preserve"> </v>
          </cell>
          <cell r="O503" t="str">
            <v xml:space="preserve"> </v>
          </cell>
          <cell r="P503" t="str">
            <v xml:space="preserve"> </v>
          </cell>
          <cell r="Q503" t="str">
            <v xml:space="preserve"> </v>
          </cell>
          <cell r="R503" t="str">
            <v xml:space="preserve"> </v>
          </cell>
          <cell r="S503" t="str">
            <v xml:space="preserve"> </v>
          </cell>
          <cell r="T503" t="str">
            <v xml:space="preserve"> </v>
          </cell>
          <cell r="U503" t="str">
            <v xml:space="preserve"> </v>
          </cell>
          <cell r="V503" t="str">
            <v xml:space="preserve"> </v>
          </cell>
          <cell r="W503" t="str">
            <v xml:space="preserve"> </v>
          </cell>
          <cell r="X503" t="str">
            <v xml:space="preserve"> </v>
          </cell>
          <cell r="Y503" t="str">
            <v xml:space="preserve"> </v>
          </cell>
          <cell r="Z503" t="str">
            <v xml:space="preserve"> </v>
          </cell>
          <cell r="AA503" t="str">
            <v xml:space="preserve"> </v>
          </cell>
          <cell r="AB503" t="str">
            <v xml:space="preserve"> </v>
          </cell>
          <cell r="AC503" t="str">
            <v xml:space="preserve"> </v>
          </cell>
          <cell r="AD503" t="str">
            <v xml:space="preserve"> </v>
          </cell>
          <cell r="AE503" t="str">
            <v xml:space="preserve"> </v>
          </cell>
          <cell r="AF503" t="str">
            <v>2002 - 2003</v>
          </cell>
          <cell r="AG503" t="str">
            <v>DCP-T220/ T420/ T520/ T720/ T820 or MFC-T920</v>
          </cell>
        </row>
        <row r="504">
          <cell r="A504">
            <v>860</v>
          </cell>
          <cell r="B504" t="str">
            <v>No High yield black ink cartridge</v>
          </cell>
          <cell r="C504" t="str">
            <v xml:space="preserve"> </v>
          </cell>
          <cell r="D504" t="str">
            <v>LC50BK Standard Black</v>
          </cell>
          <cell r="E504">
            <v>500</v>
          </cell>
          <cell r="F504" t="str">
            <v>LC50Y   Yellow</v>
          </cell>
          <cell r="G504">
            <v>400</v>
          </cell>
          <cell r="H504" t="str">
            <v>LC50M   Magenta</v>
          </cell>
          <cell r="I504">
            <v>400</v>
          </cell>
          <cell r="J504" t="str">
            <v>LC50C   Cyan</v>
          </cell>
          <cell r="K504">
            <v>400</v>
          </cell>
          <cell r="L504" t="str">
            <v xml:space="preserve"> </v>
          </cell>
          <cell r="M504" t="str">
            <v xml:space="preserve"> </v>
          </cell>
          <cell r="N504" t="str">
            <v xml:space="preserve"> </v>
          </cell>
          <cell r="O504" t="str">
            <v xml:space="preserve"> </v>
          </cell>
          <cell r="P504" t="str">
            <v xml:space="preserve"> </v>
          </cell>
          <cell r="Q504" t="str">
            <v xml:space="preserve"> </v>
          </cell>
          <cell r="R504" t="str">
            <v xml:space="preserve"> </v>
          </cell>
          <cell r="S504" t="str">
            <v xml:space="preserve"> </v>
          </cell>
          <cell r="T504" t="str">
            <v xml:space="preserve"> </v>
          </cell>
          <cell r="U504" t="str">
            <v xml:space="preserve"> </v>
          </cell>
          <cell r="V504" t="str">
            <v xml:space="preserve"> </v>
          </cell>
          <cell r="W504" t="str">
            <v xml:space="preserve"> </v>
          </cell>
          <cell r="X504" t="str">
            <v xml:space="preserve"> </v>
          </cell>
          <cell r="Y504" t="str">
            <v xml:space="preserve"> </v>
          </cell>
          <cell r="Z504" t="str">
            <v xml:space="preserve"> </v>
          </cell>
          <cell r="AA504" t="str">
            <v xml:space="preserve"> </v>
          </cell>
          <cell r="AB504" t="str">
            <v xml:space="preserve"> </v>
          </cell>
          <cell r="AC504" t="str">
            <v xml:space="preserve"> </v>
          </cell>
          <cell r="AD504" t="str">
            <v xml:space="preserve"> </v>
          </cell>
          <cell r="AE504" t="str">
            <v xml:space="preserve"> </v>
          </cell>
          <cell r="AF504" t="str">
            <v>2000 - 2001</v>
          </cell>
          <cell r="AG504" t="str">
            <v>DCP-T220/ T420/ T520/ T720/ T820 or MFC-T920</v>
          </cell>
        </row>
        <row r="505">
          <cell r="A505">
            <v>830</v>
          </cell>
          <cell r="B505" t="str">
            <v>No High yield black ink cartridge</v>
          </cell>
          <cell r="C505" t="str">
            <v xml:space="preserve"> </v>
          </cell>
          <cell r="D505" t="str">
            <v>LC50BK Standard Black</v>
          </cell>
          <cell r="E505">
            <v>500</v>
          </cell>
          <cell r="F505" t="str">
            <v>LC50Y   Yellow</v>
          </cell>
          <cell r="G505">
            <v>400</v>
          </cell>
          <cell r="H505" t="str">
            <v>LC50M   Magenta</v>
          </cell>
          <cell r="I505">
            <v>400</v>
          </cell>
          <cell r="J505" t="str">
            <v>LC50C   Cyan</v>
          </cell>
          <cell r="K505">
            <v>400</v>
          </cell>
          <cell r="L505" t="str">
            <v xml:space="preserve"> </v>
          </cell>
          <cell r="M505" t="str">
            <v xml:space="preserve"> </v>
          </cell>
          <cell r="N505" t="str">
            <v xml:space="preserve"> </v>
          </cell>
          <cell r="O505" t="str">
            <v xml:space="preserve"> </v>
          </cell>
          <cell r="P505" t="str">
            <v xml:space="preserve"> </v>
          </cell>
          <cell r="Q505" t="str">
            <v xml:space="preserve"> </v>
          </cell>
          <cell r="R505" t="str">
            <v xml:space="preserve"> </v>
          </cell>
          <cell r="S505" t="str">
            <v xml:space="preserve"> </v>
          </cell>
          <cell r="T505" t="str">
            <v xml:space="preserve"> </v>
          </cell>
          <cell r="U505" t="str">
            <v xml:space="preserve"> </v>
          </cell>
          <cell r="V505" t="str">
            <v xml:space="preserve"> </v>
          </cell>
          <cell r="W505" t="str">
            <v xml:space="preserve"> </v>
          </cell>
          <cell r="X505" t="str">
            <v xml:space="preserve"> </v>
          </cell>
          <cell r="Y505" t="str">
            <v xml:space="preserve"> </v>
          </cell>
          <cell r="Z505" t="str">
            <v xml:space="preserve"> </v>
          </cell>
          <cell r="AA505" t="str">
            <v xml:space="preserve"> </v>
          </cell>
          <cell r="AB505" t="str">
            <v xml:space="preserve"> </v>
          </cell>
          <cell r="AC505" t="str">
            <v xml:space="preserve"> </v>
          </cell>
          <cell r="AD505" t="str">
            <v xml:space="preserve"> </v>
          </cell>
          <cell r="AE505" t="str">
            <v xml:space="preserve"> </v>
          </cell>
          <cell r="AF505" t="str">
            <v>2000 - 2001</v>
          </cell>
          <cell r="AG505" t="str">
            <v>DCP-T220/ T420/ T520/ T720/ T820 or MFC-T920</v>
          </cell>
        </row>
        <row r="506">
          <cell r="A506">
            <v>795</v>
          </cell>
          <cell r="B506" t="str">
            <v>No High yield black ink cartridge</v>
          </cell>
          <cell r="C506" t="str">
            <v xml:space="preserve"> </v>
          </cell>
          <cell r="D506" t="str">
            <v>LC67BK Standard Black</v>
          </cell>
          <cell r="E506">
            <v>450</v>
          </cell>
          <cell r="F506" t="str">
            <v>LC67Y   Yellow</v>
          </cell>
          <cell r="G506">
            <v>325</v>
          </cell>
          <cell r="H506" t="str">
            <v>LC67M   Magenta</v>
          </cell>
          <cell r="I506">
            <v>325</v>
          </cell>
          <cell r="J506" t="str">
            <v>LC67C   Cyan</v>
          </cell>
          <cell r="K506">
            <v>325</v>
          </cell>
          <cell r="L506" t="str">
            <v xml:space="preserve"> </v>
          </cell>
          <cell r="M506" t="str">
            <v xml:space="preserve"> </v>
          </cell>
          <cell r="N506" t="str">
            <v xml:space="preserve"> </v>
          </cell>
          <cell r="O506" t="str">
            <v xml:space="preserve"> </v>
          </cell>
          <cell r="P506" t="str">
            <v xml:space="preserve"> </v>
          </cell>
          <cell r="Q506" t="str">
            <v xml:space="preserve"> </v>
          </cell>
          <cell r="R506" t="str">
            <v xml:space="preserve"> </v>
          </cell>
          <cell r="S506" t="str">
            <v xml:space="preserve"> </v>
          </cell>
          <cell r="T506" t="str">
            <v xml:space="preserve"> </v>
          </cell>
          <cell r="U506" t="str">
            <v xml:space="preserve"> </v>
          </cell>
          <cell r="V506" t="str">
            <v xml:space="preserve"> </v>
          </cell>
          <cell r="W506" t="str">
            <v xml:space="preserve"> </v>
          </cell>
          <cell r="X506" t="str">
            <v xml:space="preserve"> </v>
          </cell>
          <cell r="Y506" t="str">
            <v xml:space="preserve"> </v>
          </cell>
          <cell r="Z506" t="str">
            <v xml:space="preserve"> </v>
          </cell>
          <cell r="AA506" t="str">
            <v xml:space="preserve"> </v>
          </cell>
          <cell r="AB506" t="str">
            <v xml:space="preserve"> </v>
          </cell>
          <cell r="AC506" t="str">
            <v xml:space="preserve"> </v>
          </cell>
          <cell r="AD506" t="str">
            <v xml:space="preserve"> </v>
          </cell>
          <cell r="AE506" t="str">
            <v xml:space="preserve"> </v>
          </cell>
          <cell r="AF506" t="str">
            <v>2008 - 2009</v>
          </cell>
          <cell r="AG506" t="str">
            <v>DCP-T220/ T420/ T520/ T720/ T820 or MFC-T920</v>
          </cell>
        </row>
        <row r="507">
          <cell r="A507">
            <v>790</v>
          </cell>
          <cell r="B507" t="str">
            <v>No High yield black ink cartridge</v>
          </cell>
          <cell r="C507" t="str">
            <v xml:space="preserve"> </v>
          </cell>
          <cell r="D507" t="str">
            <v>LC67BK Standard Black</v>
          </cell>
          <cell r="E507">
            <v>450</v>
          </cell>
          <cell r="F507" t="str">
            <v>LC67Y   Yellow</v>
          </cell>
          <cell r="G507">
            <v>325</v>
          </cell>
          <cell r="H507" t="str">
            <v>LC67M   Magenta</v>
          </cell>
          <cell r="I507">
            <v>325</v>
          </cell>
          <cell r="J507" t="str">
            <v>LC67C   Cyan</v>
          </cell>
          <cell r="K507">
            <v>325</v>
          </cell>
          <cell r="L507" t="str">
            <v xml:space="preserve"> </v>
          </cell>
          <cell r="M507" t="str">
            <v xml:space="preserve"> </v>
          </cell>
          <cell r="N507" t="str">
            <v xml:space="preserve"> </v>
          </cell>
          <cell r="O507" t="str">
            <v xml:space="preserve"> </v>
          </cell>
          <cell r="P507" t="str">
            <v xml:space="preserve"> </v>
          </cell>
          <cell r="Q507" t="str">
            <v xml:space="preserve"> </v>
          </cell>
          <cell r="R507" t="str">
            <v xml:space="preserve"> </v>
          </cell>
          <cell r="S507" t="str">
            <v xml:space="preserve"> </v>
          </cell>
          <cell r="T507" t="str">
            <v xml:space="preserve"> </v>
          </cell>
          <cell r="U507" t="str">
            <v xml:space="preserve"> </v>
          </cell>
          <cell r="V507" t="str">
            <v xml:space="preserve"> </v>
          </cell>
          <cell r="W507" t="str">
            <v xml:space="preserve"> </v>
          </cell>
          <cell r="X507" t="str">
            <v xml:space="preserve"> </v>
          </cell>
          <cell r="Y507" t="str">
            <v xml:space="preserve"> </v>
          </cell>
          <cell r="Z507" t="str">
            <v xml:space="preserve"> </v>
          </cell>
          <cell r="AA507" t="str">
            <v xml:space="preserve"> </v>
          </cell>
          <cell r="AB507" t="str">
            <v xml:space="preserve"> </v>
          </cell>
          <cell r="AC507" t="str">
            <v xml:space="preserve"> </v>
          </cell>
          <cell r="AD507" t="str">
            <v xml:space="preserve"> </v>
          </cell>
          <cell r="AE507" t="str">
            <v xml:space="preserve"> </v>
          </cell>
          <cell r="AF507" t="str">
            <v>2008 - 2009</v>
          </cell>
          <cell r="AG507" t="str">
            <v>DCP-T220/ T420/ T520/ T720/ T820 or MFC-T920</v>
          </cell>
        </row>
        <row r="508">
          <cell r="A508">
            <v>700</v>
          </cell>
          <cell r="B508" t="str">
            <v>No High yield black ink cartridge</v>
          </cell>
          <cell r="C508" t="str">
            <v xml:space="preserve"> </v>
          </cell>
          <cell r="D508" t="str">
            <v>LC01BK Standard Black</v>
          </cell>
          <cell r="E508">
            <v>500</v>
          </cell>
          <cell r="F508" t="str">
            <v>LC01Y   Yellow</v>
          </cell>
          <cell r="G508">
            <v>400</v>
          </cell>
          <cell r="H508" t="str">
            <v>LC01M   Magenta</v>
          </cell>
          <cell r="I508">
            <v>400</v>
          </cell>
          <cell r="J508" t="str">
            <v>LC01C   Cyan</v>
          </cell>
          <cell r="K508">
            <v>400</v>
          </cell>
          <cell r="L508" t="str">
            <v xml:space="preserve"> </v>
          </cell>
          <cell r="M508" t="str">
            <v xml:space="preserve"> </v>
          </cell>
          <cell r="N508" t="str">
            <v xml:space="preserve"> </v>
          </cell>
          <cell r="O508" t="str">
            <v xml:space="preserve"> </v>
          </cell>
          <cell r="P508" t="str">
            <v xml:space="preserve"> </v>
          </cell>
          <cell r="Q508" t="str">
            <v xml:space="preserve"> </v>
          </cell>
          <cell r="R508" t="str">
            <v xml:space="preserve"> </v>
          </cell>
          <cell r="S508" t="str">
            <v xml:space="preserve"> </v>
          </cell>
          <cell r="T508" t="str">
            <v xml:space="preserve"> </v>
          </cell>
          <cell r="U508" t="str">
            <v xml:space="preserve"> </v>
          </cell>
          <cell r="V508" t="str">
            <v xml:space="preserve"> </v>
          </cell>
          <cell r="W508" t="str">
            <v xml:space="preserve"> </v>
          </cell>
          <cell r="X508" t="str">
            <v xml:space="preserve"> </v>
          </cell>
          <cell r="Y508" t="str">
            <v xml:space="preserve"> </v>
          </cell>
          <cell r="Z508" t="str">
            <v xml:space="preserve"> </v>
          </cell>
          <cell r="AA508" t="str">
            <v xml:space="preserve"> </v>
          </cell>
          <cell r="AB508" t="str">
            <v xml:space="preserve"> </v>
          </cell>
          <cell r="AC508" t="str">
            <v xml:space="preserve"> </v>
          </cell>
          <cell r="AD508" t="str">
            <v xml:space="preserve"> </v>
          </cell>
          <cell r="AE508" t="str">
            <v xml:space="preserve"> </v>
          </cell>
          <cell r="AF508" t="str">
            <v>2000 - 2001</v>
          </cell>
          <cell r="AG508" t="str">
            <v>DCP-T220/ T420/ T520/ T720/ T820 or MFC-T920</v>
          </cell>
        </row>
        <row r="509">
          <cell r="A509">
            <v>660</v>
          </cell>
          <cell r="B509" t="str">
            <v>No High yield black ink cartridge</v>
          </cell>
          <cell r="C509" t="str">
            <v xml:space="preserve"> </v>
          </cell>
          <cell r="D509" t="str">
            <v>LC57BK Standard Black</v>
          </cell>
          <cell r="E509">
            <v>500</v>
          </cell>
          <cell r="F509" t="str">
            <v>LC57Y   Yellow</v>
          </cell>
          <cell r="G509">
            <v>400</v>
          </cell>
          <cell r="H509" t="str">
            <v>LC57M   Magenta</v>
          </cell>
          <cell r="I509">
            <v>400</v>
          </cell>
          <cell r="J509" t="str">
            <v>LC57C   Cyan</v>
          </cell>
          <cell r="K509">
            <v>400</v>
          </cell>
          <cell r="L509" t="str">
            <v xml:space="preserve"> </v>
          </cell>
          <cell r="M509" t="str">
            <v xml:space="preserve"> </v>
          </cell>
          <cell r="N509" t="str">
            <v xml:space="preserve"> </v>
          </cell>
          <cell r="O509" t="str">
            <v xml:space="preserve"> </v>
          </cell>
          <cell r="P509" t="str">
            <v xml:space="preserve"> </v>
          </cell>
          <cell r="Q509" t="str">
            <v xml:space="preserve"> </v>
          </cell>
          <cell r="R509" t="str">
            <v xml:space="preserve"> </v>
          </cell>
          <cell r="S509" t="str">
            <v xml:space="preserve"> </v>
          </cell>
          <cell r="T509" t="str">
            <v xml:space="preserve"> </v>
          </cell>
          <cell r="U509" t="str">
            <v xml:space="preserve"> </v>
          </cell>
          <cell r="V509" t="str">
            <v xml:space="preserve"> </v>
          </cell>
          <cell r="W509" t="str">
            <v xml:space="preserve"> </v>
          </cell>
          <cell r="X509" t="str">
            <v xml:space="preserve"> </v>
          </cell>
          <cell r="Y509" t="str">
            <v xml:space="preserve"> </v>
          </cell>
          <cell r="Z509" t="str">
            <v xml:space="preserve"> </v>
          </cell>
          <cell r="AA509" t="str">
            <v xml:space="preserve"> </v>
          </cell>
          <cell r="AB509" t="str">
            <v xml:space="preserve"> </v>
          </cell>
          <cell r="AC509" t="str">
            <v xml:space="preserve"> </v>
          </cell>
          <cell r="AD509" t="str">
            <v xml:space="preserve"> </v>
          </cell>
          <cell r="AE509" t="str">
            <v xml:space="preserve"> </v>
          </cell>
          <cell r="AF509" t="str">
            <v xml:space="preserve">2007 - 2008 </v>
          </cell>
          <cell r="AG509" t="str">
            <v>DCP-T220/ T420/ T520/ T720/ T820 or MFC-T920</v>
          </cell>
        </row>
        <row r="510">
          <cell r="A510">
            <v>465</v>
          </cell>
          <cell r="B510" t="str">
            <v>No High yield black ink cartridge</v>
          </cell>
          <cell r="C510" t="str">
            <v xml:space="preserve"> </v>
          </cell>
          <cell r="D510" t="str">
            <v>LC57BK Standard Black</v>
          </cell>
          <cell r="E510">
            <v>500</v>
          </cell>
          <cell r="F510" t="str">
            <v>LC57Y   Yellow</v>
          </cell>
          <cell r="G510">
            <v>400</v>
          </cell>
          <cell r="H510" t="str">
            <v>LC57M   Magenta</v>
          </cell>
          <cell r="I510">
            <v>400</v>
          </cell>
          <cell r="J510" t="str">
            <v>LC57C   Cyan</v>
          </cell>
          <cell r="K510">
            <v>400</v>
          </cell>
          <cell r="L510" t="str">
            <v xml:space="preserve"> </v>
          </cell>
          <cell r="M510" t="str">
            <v xml:space="preserve"> </v>
          </cell>
          <cell r="N510" t="str">
            <v xml:space="preserve"> </v>
          </cell>
          <cell r="O510" t="str">
            <v xml:space="preserve"> </v>
          </cell>
          <cell r="P510" t="str">
            <v xml:space="preserve"> </v>
          </cell>
          <cell r="Q510" t="str">
            <v xml:space="preserve"> </v>
          </cell>
          <cell r="R510" t="str">
            <v xml:space="preserve"> </v>
          </cell>
          <cell r="S510" t="str">
            <v xml:space="preserve"> </v>
          </cell>
          <cell r="T510" t="str">
            <v xml:space="preserve"> </v>
          </cell>
          <cell r="U510" t="str">
            <v xml:space="preserve"> </v>
          </cell>
          <cell r="V510" t="str">
            <v xml:space="preserve"> </v>
          </cell>
          <cell r="W510" t="str">
            <v xml:space="preserve"> </v>
          </cell>
          <cell r="X510" t="str">
            <v xml:space="preserve"> </v>
          </cell>
          <cell r="Y510" t="str">
            <v xml:space="preserve"> </v>
          </cell>
          <cell r="Z510" t="str">
            <v xml:space="preserve"> </v>
          </cell>
          <cell r="AA510" t="str">
            <v xml:space="preserve"> </v>
          </cell>
          <cell r="AB510" t="str">
            <v xml:space="preserve"> </v>
          </cell>
          <cell r="AC510" t="str">
            <v xml:space="preserve"> </v>
          </cell>
          <cell r="AD510" t="str">
            <v xml:space="preserve"> </v>
          </cell>
          <cell r="AE510" t="str">
            <v xml:space="preserve"> </v>
          </cell>
          <cell r="AF510" t="str">
            <v>2009 - 2009</v>
          </cell>
          <cell r="AG510" t="str">
            <v>DCP-T220/ T420/ T520/ T720/ T820 or MFC-T920</v>
          </cell>
        </row>
        <row r="511">
          <cell r="A511">
            <v>490</v>
          </cell>
          <cell r="B511" t="str">
            <v>No High yield black ink cartridge</v>
          </cell>
          <cell r="C511" t="str">
            <v xml:space="preserve"> </v>
          </cell>
          <cell r="D511" t="str">
            <v>LC67BK Standard Black</v>
          </cell>
          <cell r="E511">
            <v>450</v>
          </cell>
          <cell r="F511" t="str">
            <v>LC67Y   Yellow</v>
          </cell>
          <cell r="G511">
            <v>325</v>
          </cell>
          <cell r="H511" t="str">
            <v>LC67M   Magenta</v>
          </cell>
          <cell r="I511">
            <v>325</v>
          </cell>
          <cell r="J511" t="str">
            <v>LC67C   Cyan</v>
          </cell>
          <cell r="K511">
            <v>325</v>
          </cell>
          <cell r="L511" t="str">
            <v xml:space="preserve"> </v>
          </cell>
          <cell r="M511" t="str">
            <v xml:space="preserve"> </v>
          </cell>
          <cell r="N511" t="str">
            <v xml:space="preserve"> </v>
          </cell>
          <cell r="O511" t="str">
            <v xml:space="preserve"> </v>
          </cell>
          <cell r="P511" t="str">
            <v xml:space="preserve"> </v>
          </cell>
          <cell r="Q511" t="str">
            <v xml:space="preserve"> </v>
          </cell>
          <cell r="R511" t="str">
            <v xml:space="preserve"> </v>
          </cell>
          <cell r="S511" t="str">
            <v xml:space="preserve"> </v>
          </cell>
          <cell r="T511" t="str">
            <v xml:space="preserve"> </v>
          </cell>
          <cell r="U511" t="str">
            <v xml:space="preserve"> </v>
          </cell>
          <cell r="V511" t="str">
            <v xml:space="preserve"> </v>
          </cell>
          <cell r="W511" t="str">
            <v xml:space="preserve"> </v>
          </cell>
          <cell r="X511" t="str">
            <v xml:space="preserve"> </v>
          </cell>
          <cell r="Y511" t="str">
            <v xml:space="preserve"> </v>
          </cell>
          <cell r="Z511" t="str">
            <v xml:space="preserve"> </v>
          </cell>
          <cell r="AA511" t="str">
            <v xml:space="preserve"> </v>
          </cell>
          <cell r="AB511" t="str">
            <v xml:space="preserve"> </v>
          </cell>
          <cell r="AC511" t="str">
            <v xml:space="preserve"> </v>
          </cell>
          <cell r="AD511" t="str">
            <v xml:space="preserve"> </v>
          </cell>
          <cell r="AE511" t="str">
            <v xml:space="preserve"> </v>
          </cell>
          <cell r="AF511" t="str">
            <v>2009 - 2011</v>
          </cell>
          <cell r="AG511" t="str">
            <v>DCP-T220/ T420/ T520/ T720/ T820 or MFC-T920</v>
          </cell>
        </row>
        <row r="512">
          <cell r="A512">
            <v>385</v>
          </cell>
          <cell r="B512" t="str">
            <v>No High yield black ink cartridge</v>
          </cell>
          <cell r="C512" t="str">
            <v xml:space="preserve"> </v>
          </cell>
          <cell r="D512" t="str">
            <v>LC67BK Standard Black</v>
          </cell>
          <cell r="E512">
            <v>425</v>
          </cell>
          <cell r="F512" t="str">
            <v>LC67Y   Yellow</v>
          </cell>
          <cell r="G512">
            <v>325</v>
          </cell>
          <cell r="H512" t="str">
            <v>LC67M   Magenta</v>
          </cell>
          <cell r="I512">
            <v>325</v>
          </cell>
          <cell r="J512" t="str">
            <v>LC67C   Cyan</v>
          </cell>
          <cell r="K512">
            <v>325</v>
          </cell>
          <cell r="L512" t="str">
            <v xml:space="preserve"> </v>
          </cell>
          <cell r="M512" t="str">
            <v xml:space="preserve"> </v>
          </cell>
          <cell r="N512" t="str">
            <v xml:space="preserve"> </v>
          </cell>
          <cell r="O512" t="str">
            <v xml:space="preserve"> </v>
          </cell>
          <cell r="P512" t="str">
            <v xml:space="preserve"> </v>
          </cell>
          <cell r="Q512" t="str">
            <v xml:space="preserve"> </v>
          </cell>
          <cell r="R512" t="str">
            <v xml:space="preserve"> </v>
          </cell>
          <cell r="S512" t="str">
            <v xml:space="preserve"> </v>
          </cell>
          <cell r="T512" t="str">
            <v xml:space="preserve"> </v>
          </cell>
          <cell r="U512" t="str">
            <v xml:space="preserve"> </v>
          </cell>
          <cell r="V512" t="str">
            <v xml:space="preserve"> </v>
          </cell>
          <cell r="W512" t="str">
            <v xml:space="preserve"> </v>
          </cell>
          <cell r="X512" t="str">
            <v xml:space="preserve"> </v>
          </cell>
          <cell r="Y512" t="str">
            <v xml:space="preserve"> </v>
          </cell>
          <cell r="Z512" t="str">
            <v xml:space="preserve"> </v>
          </cell>
          <cell r="AA512" t="str">
            <v xml:space="preserve"> </v>
          </cell>
          <cell r="AB512" t="str">
            <v xml:space="preserve"> </v>
          </cell>
          <cell r="AC512" t="str">
            <v xml:space="preserve"> </v>
          </cell>
          <cell r="AD512" t="str">
            <v xml:space="preserve"> </v>
          </cell>
          <cell r="AE512" t="str">
            <v xml:space="preserve"> </v>
          </cell>
          <cell r="AF512" t="str">
            <v>2009 - 2011</v>
          </cell>
          <cell r="AG512" t="str">
            <v>DCP-T220/ T420/ T520/ T720/ T820 or MFC-T920</v>
          </cell>
        </row>
        <row r="513">
          <cell r="A513">
            <v>295</v>
          </cell>
          <cell r="B513" t="str">
            <v>No High yield black ink cartridge</v>
          </cell>
          <cell r="C513" t="str">
            <v xml:space="preserve"> </v>
          </cell>
          <cell r="D513" t="str">
            <v>LC38BK Standard Black</v>
          </cell>
          <cell r="E513">
            <v>300</v>
          </cell>
          <cell r="F513" t="str">
            <v>LC38Y   Yellow</v>
          </cell>
          <cell r="G513">
            <v>260</v>
          </cell>
          <cell r="H513" t="str">
            <v>LC38M   Magenta</v>
          </cell>
          <cell r="I513">
            <v>260</v>
          </cell>
          <cell r="J513" t="str">
            <v>LC38C   Cyan</v>
          </cell>
          <cell r="K513">
            <v>260</v>
          </cell>
          <cell r="L513" t="str">
            <v xml:space="preserve"> </v>
          </cell>
          <cell r="M513" t="str">
            <v xml:space="preserve"> </v>
          </cell>
          <cell r="N513" t="str">
            <v xml:space="preserve"> </v>
          </cell>
          <cell r="O513" t="str">
            <v xml:space="preserve"> </v>
          </cell>
          <cell r="P513" t="str">
            <v xml:space="preserve"> </v>
          </cell>
          <cell r="Q513" t="str">
            <v xml:space="preserve"> </v>
          </cell>
          <cell r="R513" t="str">
            <v xml:space="preserve"> </v>
          </cell>
          <cell r="S513" t="str">
            <v xml:space="preserve"> </v>
          </cell>
          <cell r="T513" t="str">
            <v xml:space="preserve"> </v>
          </cell>
          <cell r="U513" t="str">
            <v xml:space="preserve"> </v>
          </cell>
          <cell r="V513" t="str">
            <v xml:space="preserve"> </v>
          </cell>
          <cell r="W513" t="str">
            <v xml:space="preserve"> </v>
          </cell>
          <cell r="X513" t="str">
            <v xml:space="preserve"> </v>
          </cell>
          <cell r="Y513" t="str">
            <v xml:space="preserve"> </v>
          </cell>
          <cell r="Z513" t="str">
            <v xml:space="preserve"> </v>
          </cell>
          <cell r="AA513" t="str">
            <v xml:space="preserve"> </v>
          </cell>
          <cell r="AB513" t="str">
            <v xml:space="preserve"> </v>
          </cell>
          <cell r="AC513" t="str">
            <v xml:space="preserve"> </v>
          </cell>
          <cell r="AD513" t="str">
            <v xml:space="preserve"> </v>
          </cell>
          <cell r="AE513" t="str">
            <v xml:space="preserve"> </v>
          </cell>
          <cell r="AF513" t="str">
            <v>2008 - 2008</v>
          </cell>
          <cell r="AG513" t="str">
            <v>DCP-T220/ T420/ T520/ T720/ T820 or MFC-T920</v>
          </cell>
        </row>
        <row r="514">
          <cell r="A514">
            <v>290</v>
          </cell>
          <cell r="B514" t="str">
            <v>No High yield black ink cartridge</v>
          </cell>
          <cell r="C514" t="str">
            <v xml:space="preserve"> </v>
          </cell>
          <cell r="D514" t="str">
            <v>LC38BK Standard Black</v>
          </cell>
          <cell r="E514">
            <v>300</v>
          </cell>
          <cell r="F514" t="str">
            <v>LC38Y   Yellow</v>
          </cell>
          <cell r="G514">
            <v>260</v>
          </cell>
          <cell r="H514" t="str">
            <v>LC38M   Magenta</v>
          </cell>
          <cell r="I514">
            <v>260</v>
          </cell>
          <cell r="J514" t="str">
            <v>LC38C   Cyan</v>
          </cell>
          <cell r="K514">
            <v>260</v>
          </cell>
          <cell r="L514" t="str">
            <v xml:space="preserve"> </v>
          </cell>
          <cell r="M514" t="str">
            <v xml:space="preserve"> </v>
          </cell>
          <cell r="N514" t="str">
            <v xml:space="preserve"> </v>
          </cell>
          <cell r="O514" t="str">
            <v xml:space="preserve"> </v>
          </cell>
          <cell r="P514" t="str">
            <v xml:space="preserve"> </v>
          </cell>
          <cell r="Q514" t="str">
            <v xml:space="preserve"> </v>
          </cell>
          <cell r="R514" t="str">
            <v xml:space="preserve"> </v>
          </cell>
          <cell r="S514" t="str">
            <v xml:space="preserve"> </v>
          </cell>
          <cell r="T514" t="str">
            <v xml:space="preserve"> </v>
          </cell>
          <cell r="U514" t="str">
            <v xml:space="preserve"> </v>
          </cell>
          <cell r="V514" t="str">
            <v xml:space="preserve"> </v>
          </cell>
          <cell r="W514" t="str">
            <v xml:space="preserve"> </v>
          </cell>
          <cell r="X514" t="str">
            <v xml:space="preserve"> </v>
          </cell>
          <cell r="Y514" t="str">
            <v xml:space="preserve"> </v>
          </cell>
          <cell r="Z514" t="str">
            <v xml:space="preserve"> </v>
          </cell>
          <cell r="AA514" t="str">
            <v xml:space="preserve"> </v>
          </cell>
          <cell r="AB514" t="str">
            <v xml:space="preserve"> </v>
          </cell>
          <cell r="AC514" t="str">
            <v xml:space="preserve"> </v>
          </cell>
          <cell r="AD514" t="str">
            <v xml:space="preserve"> </v>
          </cell>
          <cell r="AE514" t="str">
            <v xml:space="preserve"> </v>
          </cell>
          <cell r="AF514" t="str">
            <v>2008 - 2008</v>
          </cell>
          <cell r="AG514" t="str">
            <v>DCP-T220/ T420/ T520/ T720/ T820 or MFC-T920</v>
          </cell>
        </row>
        <row r="515">
          <cell r="A515">
            <v>255</v>
          </cell>
          <cell r="B515" t="str">
            <v>No High yield black ink cartridge</v>
          </cell>
          <cell r="C515" t="str">
            <v xml:space="preserve"> </v>
          </cell>
          <cell r="D515" t="str">
            <v>LC38BK Standard Black</v>
          </cell>
          <cell r="E515">
            <v>300</v>
          </cell>
          <cell r="F515" t="str">
            <v>LC38Y   Yellow</v>
          </cell>
          <cell r="G515">
            <v>260</v>
          </cell>
          <cell r="H515" t="str">
            <v>LC38M   Magenta</v>
          </cell>
          <cell r="I515">
            <v>260</v>
          </cell>
          <cell r="J515" t="str">
            <v>LC38C   Cyan</v>
          </cell>
          <cell r="K515">
            <v>260</v>
          </cell>
          <cell r="L515" t="str">
            <v xml:space="preserve"> </v>
          </cell>
          <cell r="M515" t="str">
            <v xml:space="preserve"> </v>
          </cell>
          <cell r="N515" t="str">
            <v xml:space="preserve"> </v>
          </cell>
          <cell r="O515" t="str">
            <v xml:space="preserve"> </v>
          </cell>
          <cell r="P515" t="str">
            <v xml:space="preserve"> </v>
          </cell>
          <cell r="Q515" t="str">
            <v xml:space="preserve"> </v>
          </cell>
          <cell r="R515" t="str">
            <v xml:space="preserve"> </v>
          </cell>
          <cell r="S515" t="str">
            <v xml:space="preserve"> </v>
          </cell>
          <cell r="T515" t="str">
            <v xml:space="preserve"> </v>
          </cell>
          <cell r="U515" t="str">
            <v xml:space="preserve"> </v>
          </cell>
          <cell r="V515" t="str">
            <v xml:space="preserve"> </v>
          </cell>
          <cell r="W515" t="str">
            <v xml:space="preserve"> </v>
          </cell>
          <cell r="X515" t="str">
            <v xml:space="preserve"> </v>
          </cell>
          <cell r="Y515" t="str">
            <v xml:space="preserve"> </v>
          </cell>
          <cell r="Z515" t="str">
            <v xml:space="preserve"> </v>
          </cell>
          <cell r="AA515" t="str">
            <v xml:space="preserve"> </v>
          </cell>
          <cell r="AB515" t="str">
            <v xml:space="preserve"> </v>
          </cell>
          <cell r="AC515" t="str">
            <v xml:space="preserve"> </v>
          </cell>
          <cell r="AD515" t="str">
            <v xml:space="preserve"> </v>
          </cell>
          <cell r="AE515" t="str">
            <v xml:space="preserve"> </v>
          </cell>
          <cell r="AF515" t="str">
            <v>2009 - 2010</v>
          </cell>
          <cell r="AG515" t="str">
            <v>DCP-T220/ T420/ T520/ T720/ T820 or MFC-T920</v>
          </cell>
        </row>
        <row r="516">
          <cell r="A516">
            <v>250</v>
          </cell>
          <cell r="B516" t="str">
            <v>No High yield black ink cartridge</v>
          </cell>
          <cell r="C516" t="str">
            <v xml:space="preserve"> </v>
          </cell>
          <cell r="D516" t="str">
            <v>LC38BK Standard Black</v>
          </cell>
          <cell r="E516">
            <v>300</v>
          </cell>
          <cell r="F516" t="str">
            <v>LC38Y   Yellow</v>
          </cell>
          <cell r="G516">
            <v>260</v>
          </cell>
          <cell r="H516" t="str">
            <v>LC38M   Magenta</v>
          </cell>
          <cell r="I516">
            <v>260</v>
          </cell>
          <cell r="J516" t="str">
            <v>LC38C   Cyan</v>
          </cell>
          <cell r="K516">
            <v>260</v>
          </cell>
          <cell r="L516" t="str">
            <v xml:space="preserve"> </v>
          </cell>
          <cell r="M516" t="str">
            <v xml:space="preserve"> </v>
          </cell>
          <cell r="N516" t="str">
            <v xml:space="preserve"> </v>
          </cell>
          <cell r="O516" t="str">
            <v xml:space="preserve"> </v>
          </cell>
          <cell r="P516" t="str">
            <v xml:space="preserve"> </v>
          </cell>
          <cell r="Q516" t="str">
            <v xml:space="preserve"> </v>
          </cell>
          <cell r="R516" t="str">
            <v xml:space="preserve"> </v>
          </cell>
          <cell r="S516" t="str">
            <v xml:space="preserve"> </v>
          </cell>
          <cell r="T516" t="str">
            <v xml:space="preserve"> </v>
          </cell>
          <cell r="U516" t="str">
            <v xml:space="preserve"> </v>
          </cell>
          <cell r="V516" t="str">
            <v xml:space="preserve"> </v>
          </cell>
          <cell r="W516" t="str">
            <v xml:space="preserve"> </v>
          </cell>
          <cell r="X516" t="str">
            <v xml:space="preserve"> </v>
          </cell>
          <cell r="Y516" t="str">
            <v xml:space="preserve"> </v>
          </cell>
          <cell r="Z516" t="str">
            <v xml:space="preserve"> </v>
          </cell>
          <cell r="AA516" t="str">
            <v xml:space="preserve"> </v>
          </cell>
          <cell r="AB516" t="str">
            <v xml:space="preserve"> </v>
          </cell>
          <cell r="AC516" t="str">
            <v xml:space="preserve"> </v>
          </cell>
          <cell r="AD516" t="str">
            <v xml:space="preserve"> </v>
          </cell>
          <cell r="AE516" t="str">
            <v xml:space="preserve"> </v>
          </cell>
          <cell r="AF516" t="str">
            <v>2009 - 2010</v>
          </cell>
          <cell r="AG516" t="str">
            <v>DCP-T220/ T420/ T520/ T720/ T820 or MFC-T920</v>
          </cell>
        </row>
        <row r="517">
          <cell r="A517">
            <v>240</v>
          </cell>
          <cell r="B517" t="str">
            <v>No High yield black ink cartridge</v>
          </cell>
          <cell r="C517" t="str">
            <v xml:space="preserve"> </v>
          </cell>
          <cell r="D517" t="str">
            <v>LC57BK Standard Black</v>
          </cell>
          <cell r="E517">
            <v>500</v>
          </cell>
          <cell r="F517" t="str">
            <v>LC57Y   Yellow</v>
          </cell>
          <cell r="G517">
            <v>400</v>
          </cell>
          <cell r="H517" t="str">
            <v>LC57M   Magenta</v>
          </cell>
          <cell r="I517">
            <v>400</v>
          </cell>
          <cell r="J517" t="str">
            <v>LC57C   Cyan</v>
          </cell>
          <cell r="K517">
            <v>400</v>
          </cell>
          <cell r="L517" t="str">
            <v xml:space="preserve"> </v>
          </cell>
          <cell r="M517" t="str">
            <v xml:space="preserve"> </v>
          </cell>
          <cell r="N517" t="str">
            <v xml:space="preserve"> </v>
          </cell>
          <cell r="O517" t="str">
            <v xml:space="preserve"> </v>
          </cell>
          <cell r="P517" t="str">
            <v xml:space="preserve"> </v>
          </cell>
          <cell r="Q517" t="str">
            <v xml:space="preserve"> </v>
          </cell>
          <cell r="R517" t="str">
            <v xml:space="preserve"> </v>
          </cell>
          <cell r="S517" t="str">
            <v xml:space="preserve"> </v>
          </cell>
          <cell r="T517" t="str">
            <v xml:space="preserve"> </v>
          </cell>
          <cell r="U517" t="str">
            <v xml:space="preserve"> </v>
          </cell>
          <cell r="V517" t="str">
            <v xml:space="preserve"> </v>
          </cell>
          <cell r="W517" t="str">
            <v xml:space="preserve"> </v>
          </cell>
          <cell r="X517" t="str">
            <v xml:space="preserve"> </v>
          </cell>
          <cell r="Y517" t="str">
            <v xml:space="preserve"> </v>
          </cell>
          <cell r="Z517" t="str">
            <v xml:space="preserve"> </v>
          </cell>
          <cell r="AA517" t="str">
            <v xml:space="preserve"> </v>
          </cell>
          <cell r="AB517" t="str">
            <v xml:space="preserve"> </v>
          </cell>
          <cell r="AC517" t="str">
            <v xml:space="preserve"> </v>
          </cell>
          <cell r="AD517" t="str">
            <v xml:space="preserve"> </v>
          </cell>
          <cell r="AE517" t="str">
            <v xml:space="preserve"> </v>
          </cell>
          <cell r="AF517" t="str">
            <v>2008 - 2009</v>
          </cell>
          <cell r="AG517" t="str">
            <v>DCP-T220/ T420/ T520/ T720/ T820 or MFC-T920</v>
          </cell>
        </row>
        <row r="518">
          <cell r="A518">
            <v>215</v>
          </cell>
          <cell r="B518" t="str">
            <v>No High yield black ink cartridge</v>
          </cell>
          <cell r="C518" t="str">
            <v xml:space="preserve"> </v>
          </cell>
          <cell r="D518" t="str">
            <v>LC47BK Standard Black</v>
          </cell>
          <cell r="E518">
            <v>500</v>
          </cell>
          <cell r="F518" t="str">
            <v>LC47Y   Yellow</v>
          </cell>
          <cell r="G518">
            <v>400</v>
          </cell>
          <cell r="H518" t="str">
            <v>LC47M   Magenta</v>
          </cell>
          <cell r="I518">
            <v>400</v>
          </cell>
          <cell r="J518" t="str">
            <v>LC47C   Cyan</v>
          </cell>
          <cell r="K518">
            <v>400</v>
          </cell>
          <cell r="L518" t="str">
            <v xml:space="preserve"> </v>
          </cell>
          <cell r="M518" t="str">
            <v xml:space="preserve"> </v>
          </cell>
          <cell r="N518" t="str">
            <v xml:space="preserve"> </v>
          </cell>
          <cell r="O518" t="str">
            <v xml:space="preserve"> </v>
          </cell>
          <cell r="P518" t="str">
            <v xml:space="preserve"> </v>
          </cell>
          <cell r="Q518" t="str">
            <v xml:space="preserve"> </v>
          </cell>
          <cell r="R518" t="str">
            <v xml:space="preserve"> </v>
          </cell>
          <cell r="S518" t="str">
            <v xml:space="preserve"> </v>
          </cell>
          <cell r="T518" t="str">
            <v xml:space="preserve"> </v>
          </cell>
          <cell r="U518" t="str">
            <v xml:space="preserve"> </v>
          </cell>
          <cell r="V518" t="str">
            <v xml:space="preserve"> </v>
          </cell>
          <cell r="W518" t="str">
            <v xml:space="preserve"> </v>
          </cell>
          <cell r="X518" t="str">
            <v xml:space="preserve"> </v>
          </cell>
          <cell r="Y518" t="str">
            <v xml:space="preserve"> </v>
          </cell>
          <cell r="Z518" t="str">
            <v xml:space="preserve"> </v>
          </cell>
          <cell r="AA518" t="str">
            <v xml:space="preserve"> </v>
          </cell>
          <cell r="AB518" t="str">
            <v xml:space="preserve"> </v>
          </cell>
          <cell r="AC518" t="str">
            <v xml:space="preserve"> </v>
          </cell>
          <cell r="AD518" t="str">
            <v xml:space="preserve"> </v>
          </cell>
          <cell r="AE518" t="str">
            <v xml:space="preserve"> </v>
          </cell>
          <cell r="AF518" t="str">
            <v>2005 - 2006</v>
          </cell>
          <cell r="AG518" t="str">
            <v>DCP-T220/ T420/ T520/ T720/ T820 or MFC-T920</v>
          </cell>
        </row>
        <row r="519">
          <cell r="A519">
            <v>210</v>
          </cell>
          <cell r="B519" t="str">
            <v>No High yield black ink cartridge</v>
          </cell>
          <cell r="C519" t="str">
            <v xml:space="preserve"> </v>
          </cell>
          <cell r="D519" t="str">
            <v>LC47BK Standard Black</v>
          </cell>
          <cell r="E519">
            <v>500</v>
          </cell>
          <cell r="F519" t="str">
            <v>LC47Y   Yellow</v>
          </cell>
          <cell r="G519">
            <v>400</v>
          </cell>
          <cell r="H519" t="str">
            <v>LC47M   Magenta</v>
          </cell>
          <cell r="I519">
            <v>400</v>
          </cell>
          <cell r="J519" t="str">
            <v>LC47C   Cyan</v>
          </cell>
          <cell r="K519">
            <v>400</v>
          </cell>
          <cell r="L519" t="str">
            <v xml:space="preserve"> </v>
          </cell>
          <cell r="M519" t="str">
            <v xml:space="preserve"> </v>
          </cell>
          <cell r="N519" t="str">
            <v xml:space="preserve"> </v>
          </cell>
          <cell r="O519" t="str">
            <v xml:space="preserve"> </v>
          </cell>
          <cell r="P519" t="str">
            <v xml:space="preserve"> </v>
          </cell>
          <cell r="Q519" t="str">
            <v xml:space="preserve"> </v>
          </cell>
          <cell r="R519" t="str">
            <v xml:space="preserve"> </v>
          </cell>
          <cell r="S519" t="str">
            <v xml:space="preserve"> </v>
          </cell>
          <cell r="T519" t="str">
            <v xml:space="preserve"> </v>
          </cell>
          <cell r="U519" t="str">
            <v xml:space="preserve"> </v>
          </cell>
          <cell r="V519" t="str">
            <v xml:space="preserve"> </v>
          </cell>
          <cell r="W519" t="str">
            <v xml:space="preserve"> </v>
          </cell>
          <cell r="X519" t="str">
            <v xml:space="preserve"> </v>
          </cell>
          <cell r="Y519" t="str">
            <v xml:space="preserve"> </v>
          </cell>
          <cell r="Z519" t="str">
            <v xml:space="preserve"> </v>
          </cell>
          <cell r="AA519" t="str">
            <v xml:space="preserve"> </v>
          </cell>
          <cell r="AB519" t="str">
            <v xml:space="preserve"> </v>
          </cell>
          <cell r="AC519" t="str">
            <v xml:space="preserve"> </v>
          </cell>
          <cell r="AD519" t="str">
            <v xml:space="preserve"> </v>
          </cell>
          <cell r="AE519" t="str">
            <v xml:space="preserve"> </v>
          </cell>
          <cell r="AF519" t="str">
            <v>2004 - 2005</v>
          </cell>
          <cell r="AG519" t="str">
            <v>DCP-T220/ T420/ T520/ T720/ T820 or MFC-T920</v>
          </cell>
        </row>
        <row r="520">
          <cell r="A520" t="str">
            <v>J220</v>
          </cell>
          <cell r="B520" t="str">
            <v>No High yield black ink cartridge</v>
          </cell>
          <cell r="C520" t="str">
            <v xml:space="preserve"> </v>
          </cell>
          <cell r="D520" t="str">
            <v>LC39BK Standard Black</v>
          </cell>
          <cell r="E520">
            <v>300</v>
          </cell>
          <cell r="F520" t="str">
            <v>LC39Y   Yellow</v>
          </cell>
          <cell r="G520">
            <v>260</v>
          </cell>
          <cell r="H520" t="str">
            <v>LC39M   Magenta</v>
          </cell>
          <cell r="I520">
            <v>260</v>
          </cell>
          <cell r="J520" t="str">
            <v>LC39C   Cyan</v>
          </cell>
          <cell r="K520">
            <v>260</v>
          </cell>
          <cell r="L520" t="str">
            <v xml:space="preserve"> </v>
          </cell>
          <cell r="M520" t="str">
            <v xml:space="preserve"> </v>
          </cell>
          <cell r="N520" t="str">
            <v xml:space="preserve"> </v>
          </cell>
          <cell r="O520" t="str">
            <v xml:space="preserve"> </v>
          </cell>
          <cell r="P520" t="str">
            <v xml:space="preserve"> </v>
          </cell>
          <cell r="Q520" t="str">
            <v xml:space="preserve"> </v>
          </cell>
          <cell r="R520" t="str">
            <v xml:space="preserve"> </v>
          </cell>
          <cell r="S520" t="str">
            <v xml:space="preserve"> </v>
          </cell>
          <cell r="T520" t="str">
            <v xml:space="preserve"> </v>
          </cell>
          <cell r="U520" t="str">
            <v xml:space="preserve"> </v>
          </cell>
          <cell r="V520" t="str">
            <v xml:space="preserve"> </v>
          </cell>
          <cell r="W520" t="str">
            <v xml:space="preserve"> </v>
          </cell>
          <cell r="X520" t="str">
            <v xml:space="preserve"> </v>
          </cell>
          <cell r="Y520" t="str">
            <v xml:space="preserve"> </v>
          </cell>
          <cell r="Z520" t="str">
            <v xml:space="preserve"> </v>
          </cell>
          <cell r="AA520" t="str">
            <v xml:space="preserve"> </v>
          </cell>
          <cell r="AB520" t="str">
            <v xml:space="preserve"> </v>
          </cell>
          <cell r="AC520" t="str">
            <v xml:space="preserve"> </v>
          </cell>
          <cell r="AD520" t="str">
            <v xml:space="preserve"> </v>
          </cell>
          <cell r="AE520" t="str">
            <v xml:space="preserve"> </v>
          </cell>
          <cell r="AF520" t="str">
            <v>2011 - 2014</v>
          </cell>
          <cell r="AG520" t="str">
            <v>DCP-T220/ T420/ T520/ T720/ T820 or MFC-T920</v>
          </cell>
        </row>
        <row r="521">
          <cell r="A521" t="str">
            <v>J200</v>
          </cell>
          <cell r="B521" t="str">
            <v>LC539XLBK</v>
          </cell>
          <cell r="C521">
            <v>2400</v>
          </cell>
          <cell r="D521" t="str">
            <v>LC535XLC</v>
          </cell>
          <cell r="E521">
            <v>1300</v>
          </cell>
          <cell r="F521" t="str">
            <v>LC535XLY</v>
          </cell>
          <cell r="G521">
            <v>1300</v>
          </cell>
          <cell r="H521" t="str">
            <v>LC535XLM</v>
          </cell>
          <cell r="I521">
            <v>1300</v>
          </cell>
          <cell r="J521" t="str">
            <v xml:space="preserve"> </v>
          </cell>
          <cell r="K521" t="str">
            <v xml:space="preserve"> </v>
          </cell>
          <cell r="L521" t="str">
            <v xml:space="preserve"> </v>
          </cell>
          <cell r="M521" t="str">
            <v xml:space="preserve"> </v>
          </cell>
          <cell r="N521" t="str">
            <v xml:space="preserve"> </v>
          </cell>
          <cell r="O521" t="str">
            <v xml:space="preserve"> </v>
          </cell>
          <cell r="P521" t="str">
            <v xml:space="preserve"> </v>
          </cell>
          <cell r="Q521" t="str">
            <v xml:space="preserve"> </v>
          </cell>
          <cell r="R521" t="str">
            <v xml:space="preserve"> </v>
          </cell>
          <cell r="S521" t="str">
            <v xml:space="preserve"> </v>
          </cell>
          <cell r="T521" t="str">
            <v xml:space="preserve"> </v>
          </cell>
          <cell r="U521" t="str">
            <v xml:space="preserve"> </v>
          </cell>
          <cell r="V521" t="str">
            <v xml:space="preserve"> </v>
          </cell>
          <cell r="W521" t="str">
            <v xml:space="preserve"> </v>
          </cell>
          <cell r="X521" t="str">
            <v xml:space="preserve"> </v>
          </cell>
          <cell r="Y521" t="str">
            <v xml:space="preserve"> </v>
          </cell>
          <cell r="Z521" t="str">
            <v xml:space="preserve"> </v>
          </cell>
          <cell r="AA521" t="str">
            <v xml:space="preserve"> </v>
          </cell>
          <cell r="AB521" t="str">
            <v xml:space="preserve"> </v>
          </cell>
          <cell r="AC521" t="str">
            <v xml:space="preserve"> </v>
          </cell>
          <cell r="AD521" t="str">
            <v xml:space="preserve"> </v>
          </cell>
          <cell r="AE521" t="str">
            <v xml:space="preserve"> </v>
          </cell>
          <cell r="AF521" t="str">
            <v>2014 - 2019</v>
          </cell>
          <cell r="AG521" t="str">
            <v>DCP-T220/ T420/ T520/ T720/ T820 or MFC-T920</v>
          </cell>
        </row>
        <row r="522">
          <cell r="A522" t="str">
            <v>J105</v>
          </cell>
          <cell r="B522" t="str">
            <v>LC539XLBK</v>
          </cell>
          <cell r="C522">
            <v>2400</v>
          </cell>
          <cell r="D522" t="str">
            <v>LC535XLC</v>
          </cell>
          <cell r="E522">
            <v>1300</v>
          </cell>
          <cell r="F522" t="str">
            <v>LC535XLY</v>
          </cell>
          <cell r="G522">
            <v>1300</v>
          </cell>
          <cell r="H522" t="str">
            <v>LC535XLM</v>
          </cell>
          <cell r="I522">
            <v>1300</v>
          </cell>
          <cell r="J522" t="str">
            <v xml:space="preserve"> </v>
          </cell>
          <cell r="K522" t="str">
            <v xml:space="preserve"> </v>
          </cell>
          <cell r="L522" t="str">
            <v xml:space="preserve"> </v>
          </cell>
          <cell r="M522" t="str">
            <v xml:space="preserve"> </v>
          </cell>
          <cell r="N522" t="str">
            <v xml:space="preserve"> </v>
          </cell>
          <cell r="O522" t="str">
            <v xml:space="preserve"> </v>
          </cell>
          <cell r="P522" t="str">
            <v xml:space="preserve"> </v>
          </cell>
          <cell r="Q522" t="str">
            <v xml:space="preserve"> </v>
          </cell>
          <cell r="R522" t="str">
            <v xml:space="preserve"> </v>
          </cell>
          <cell r="S522" t="str">
            <v xml:space="preserve"> </v>
          </cell>
          <cell r="T522" t="str">
            <v xml:space="preserve"> </v>
          </cell>
          <cell r="U522" t="str">
            <v xml:space="preserve"> </v>
          </cell>
          <cell r="V522" t="str">
            <v xml:space="preserve"> </v>
          </cell>
          <cell r="W522" t="str">
            <v xml:space="preserve"> </v>
          </cell>
          <cell r="X522" t="str">
            <v xml:space="preserve"> </v>
          </cell>
          <cell r="Y522" t="str">
            <v xml:space="preserve"> </v>
          </cell>
          <cell r="Z522" t="str">
            <v xml:space="preserve"> </v>
          </cell>
          <cell r="AA522" t="str">
            <v xml:space="preserve"> </v>
          </cell>
          <cell r="AB522" t="str">
            <v xml:space="preserve"> </v>
          </cell>
          <cell r="AC522" t="str">
            <v xml:space="preserve"> </v>
          </cell>
          <cell r="AD522" t="str">
            <v xml:space="preserve"> </v>
          </cell>
          <cell r="AE522" t="str">
            <v xml:space="preserve"> </v>
          </cell>
          <cell r="AF522" t="str">
            <v>2014 - 2019</v>
          </cell>
          <cell r="AG522" t="str">
            <v>DCP-T220/ T420/ T520/ T720/ T820 or MFC-T920</v>
          </cell>
        </row>
        <row r="523">
          <cell r="A523" t="str">
            <v>J140</v>
          </cell>
          <cell r="B523" t="str">
            <v>No High yield black ink cartridge</v>
          </cell>
          <cell r="C523" t="str">
            <v xml:space="preserve"> </v>
          </cell>
          <cell r="D523" t="str">
            <v>LC39BK Standard Black</v>
          </cell>
          <cell r="E523">
            <v>300</v>
          </cell>
          <cell r="F523" t="str">
            <v>LC39Y   Yellow</v>
          </cell>
          <cell r="G523">
            <v>260</v>
          </cell>
          <cell r="H523" t="str">
            <v>LC39M   Magenta</v>
          </cell>
          <cell r="I523">
            <v>260</v>
          </cell>
          <cell r="J523" t="str">
            <v>LC39C   Cyan</v>
          </cell>
          <cell r="K523">
            <v>260</v>
          </cell>
          <cell r="L523" t="str">
            <v xml:space="preserve"> </v>
          </cell>
          <cell r="M523" t="str">
            <v xml:space="preserve"> </v>
          </cell>
          <cell r="N523" t="str">
            <v xml:space="preserve"> </v>
          </cell>
          <cell r="O523" t="str">
            <v xml:space="preserve"> </v>
          </cell>
          <cell r="P523" t="str">
            <v xml:space="preserve"> </v>
          </cell>
          <cell r="Q523" t="str">
            <v xml:space="preserve"> </v>
          </cell>
          <cell r="R523" t="str">
            <v xml:space="preserve"> </v>
          </cell>
          <cell r="S523" t="str">
            <v xml:space="preserve"> </v>
          </cell>
          <cell r="T523" t="str">
            <v xml:space="preserve"> </v>
          </cell>
          <cell r="U523" t="str">
            <v xml:space="preserve"> </v>
          </cell>
          <cell r="V523" t="str">
            <v xml:space="preserve"> </v>
          </cell>
          <cell r="W523" t="str">
            <v xml:space="preserve"> </v>
          </cell>
          <cell r="X523" t="str">
            <v xml:space="preserve"> </v>
          </cell>
          <cell r="Y523" t="str">
            <v xml:space="preserve"> </v>
          </cell>
          <cell r="Z523" t="str">
            <v xml:space="preserve"> </v>
          </cell>
          <cell r="AA523" t="str">
            <v xml:space="preserve"> </v>
          </cell>
          <cell r="AB523" t="str">
            <v xml:space="preserve"> </v>
          </cell>
          <cell r="AC523" t="str">
            <v xml:space="preserve"> </v>
          </cell>
          <cell r="AD523" t="str">
            <v xml:space="preserve"> </v>
          </cell>
          <cell r="AE523" t="str">
            <v xml:space="preserve"> </v>
          </cell>
          <cell r="AF523" t="str">
            <v>2012 - 2014</v>
          </cell>
          <cell r="AG523" t="str">
            <v>DCP-T220/ T420/ T520/ T720/ T820 or MFC-T920</v>
          </cell>
        </row>
        <row r="524">
          <cell r="A524" t="str">
            <v>J125</v>
          </cell>
          <cell r="B524" t="str">
            <v>No High yield black ink cartridge</v>
          </cell>
          <cell r="C524" t="str">
            <v xml:space="preserve"> </v>
          </cell>
          <cell r="D524" t="str">
            <v>LC39BK Standard Black</v>
          </cell>
          <cell r="E524">
            <v>300</v>
          </cell>
          <cell r="F524" t="str">
            <v>LC39Y   Yellow</v>
          </cell>
          <cell r="G524">
            <v>260</v>
          </cell>
          <cell r="H524" t="str">
            <v>LC39M   Magenta</v>
          </cell>
          <cell r="I524">
            <v>260</v>
          </cell>
          <cell r="J524" t="str">
            <v>LC39C   Cyan</v>
          </cell>
          <cell r="K524">
            <v>260</v>
          </cell>
          <cell r="L524" t="str">
            <v xml:space="preserve"> </v>
          </cell>
          <cell r="M524" t="str">
            <v xml:space="preserve"> </v>
          </cell>
          <cell r="N524" t="str">
            <v xml:space="preserve"> </v>
          </cell>
          <cell r="O524" t="str">
            <v xml:space="preserve"> </v>
          </cell>
          <cell r="P524" t="str">
            <v xml:space="preserve"> </v>
          </cell>
          <cell r="Q524" t="str">
            <v xml:space="preserve"> </v>
          </cell>
          <cell r="R524" t="str">
            <v xml:space="preserve"> </v>
          </cell>
          <cell r="S524" t="str">
            <v xml:space="preserve"> </v>
          </cell>
          <cell r="T524" t="str">
            <v xml:space="preserve"> </v>
          </cell>
          <cell r="U524" t="str">
            <v xml:space="preserve"> </v>
          </cell>
          <cell r="V524" t="str">
            <v xml:space="preserve"> </v>
          </cell>
          <cell r="W524" t="str">
            <v xml:space="preserve"> </v>
          </cell>
          <cell r="X524" t="str">
            <v xml:space="preserve"> </v>
          </cell>
          <cell r="Y524" t="str">
            <v xml:space="preserve"> </v>
          </cell>
          <cell r="Z524" t="str">
            <v xml:space="preserve"> </v>
          </cell>
          <cell r="AA524" t="str">
            <v xml:space="preserve"> </v>
          </cell>
          <cell r="AB524" t="str">
            <v xml:space="preserve"> </v>
          </cell>
          <cell r="AC524" t="str">
            <v xml:space="preserve"> </v>
          </cell>
          <cell r="AD524" t="str">
            <v xml:space="preserve"> </v>
          </cell>
          <cell r="AE524" t="str">
            <v xml:space="preserve"> </v>
          </cell>
          <cell r="AF524" t="str">
            <v>2011 - 2012</v>
          </cell>
          <cell r="AG524" t="str">
            <v>DCP-T220/ T420/ T520/ T720/ T820 or MFC-T920</v>
          </cell>
        </row>
        <row r="525">
          <cell r="A525" t="str">
            <v>J6510</v>
          </cell>
          <cell r="B525" t="str">
            <v>LC-73BK Standard Black</v>
          </cell>
          <cell r="C525">
            <v>600</v>
          </cell>
          <cell r="D525" t="str">
            <v>LC-73M Magenta</v>
          </cell>
          <cell r="E525">
            <v>600</v>
          </cell>
          <cell r="F525" t="str">
            <v>LC-73Y   Yellow</v>
          </cell>
          <cell r="G525">
            <v>600</v>
          </cell>
          <cell r="H525" t="str">
            <v>LC-73C Cyan</v>
          </cell>
          <cell r="I525">
            <v>600</v>
          </cell>
          <cell r="J525" t="str">
            <v>LC-77XL-BK High Yield Black</v>
          </cell>
          <cell r="K525">
            <v>2400</v>
          </cell>
          <cell r="L525" t="str">
            <v>LC-77XL-M High Yield Magenta</v>
          </cell>
          <cell r="M525">
            <v>1200</v>
          </cell>
          <cell r="N525" t="str">
            <v>LC-77XL-Y High Yield Yellow</v>
          </cell>
          <cell r="O525">
            <v>1200</v>
          </cell>
          <cell r="P525" t="str">
            <v>LC-77XL-C High Yield Cyan</v>
          </cell>
          <cell r="Q525">
            <v>1200</v>
          </cell>
          <cell r="R525" t="str">
            <v xml:space="preserve"> </v>
          </cell>
          <cell r="S525" t="str">
            <v xml:space="preserve"> </v>
          </cell>
          <cell r="T525" t="str">
            <v xml:space="preserve"> </v>
          </cell>
          <cell r="U525" t="str">
            <v xml:space="preserve"> </v>
          </cell>
          <cell r="V525" t="str">
            <v xml:space="preserve"> </v>
          </cell>
          <cell r="W525" t="str">
            <v xml:space="preserve"> </v>
          </cell>
          <cell r="X525" t="str">
            <v xml:space="preserve"> </v>
          </cell>
          <cell r="Y525" t="str">
            <v xml:space="preserve"> </v>
          </cell>
          <cell r="Z525" t="str">
            <v xml:space="preserve"> </v>
          </cell>
          <cell r="AA525" t="str">
            <v xml:space="preserve"> </v>
          </cell>
          <cell r="AB525" t="str">
            <v xml:space="preserve"> </v>
          </cell>
          <cell r="AC525" t="str">
            <v xml:space="preserve"> </v>
          </cell>
          <cell r="AD525" t="str">
            <v xml:space="preserve"> </v>
          </cell>
          <cell r="AE525" t="str">
            <v xml:space="preserve"> </v>
          </cell>
          <cell r="AF525" t="str">
            <v>2011 - 2014</v>
          </cell>
          <cell r="AG525" t="str">
            <v>MFC-J3940DW or MFC-J3540DW or  MFC-J2340DW</v>
          </cell>
        </row>
        <row r="526">
          <cell r="T526" t="str">
            <v xml:space="preserve"> </v>
          </cell>
          <cell r="U526" t="str">
            <v xml:space="preserve"> </v>
          </cell>
          <cell r="V526" t="str">
            <v xml:space="preserve"> </v>
          </cell>
          <cell r="W526" t="str">
            <v xml:space="preserve"> </v>
          </cell>
          <cell r="X526" t="str">
            <v xml:space="preserve"> </v>
          </cell>
          <cell r="Y526" t="str">
            <v xml:space="preserve"> </v>
          </cell>
          <cell r="Z526" t="str">
            <v xml:space="preserve"> </v>
          </cell>
          <cell r="AA526" t="str">
            <v xml:space="preserve"> </v>
          </cell>
        </row>
        <row r="527">
          <cell r="A527" t="str">
            <v>dcp</v>
          </cell>
          <cell r="T527" t="str">
            <v xml:space="preserve"> </v>
          </cell>
          <cell r="U527" t="str">
            <v xml:space="preserve"> </v>
          </cell>
          <cell r="V527" t="str">
            <v xml:space="preserve"> </v>
          </cell>
          <cell r="W527" t="str">
            <v xml:space="preserve"> </v>
          </cell>
          <cell r="X527" t="str">
            <v xml:space="preserve"> </v>
          </cell>
          <cell r="Y527" t="str">
            <v xml:space="preserve"> </v>
          </cell>
          <cell r="Z527" t="str">
            <v xml:space="preserve"> </v>
          </cell>
          <cell r="AA527" t="str">
            <v xml:space="preserve"> </v>
          </cell>
        </row>
        <row r="528">
          <cell r="A528">
            <v>6690</v>
          </cell>
          <cell r="B528" t="str">
            <v>LC67HYBK - High yield black ink</v>
          </cell>
          <cell r="C528">
            <v>900</v>
          </cell>
          <cell r="D528" t="str">
            <v>LC67HYBK - High yield black ink</v>
          </cell>
          <cell r="E528">
            <v>900</v>
          </cell>
          <cell r="F528" t="str">
            <v>LC67HYY - High yield yellow ink</v>
          </cell>
          <cell r="G528">
            <v>750</v>
          </cell>
          <cell r="H528" t="str">
            <v>LC67HYBK - High yieldmagenta ink</v>
          </cell>
          <cell r="I528">
            <v>750</v>
          </cell>
          <cell r="J528" t="str">
            <v>LC67HYBK - High yield cyan ink</v>
          </cell>
          <cell r="K528">
            <v>750</v>
          </cell>
          <cell r="L528" t="str">
            <v xml:space="preserve"> </v>
          </cell>
          <cell r="M528" t="str">
            <v xml:space="preserve"> </v>
          </cell>
          <cell r="N528" t="str">
            <v xml:space="preserve"> </v>
          </cell>
          <cell r="O528" t="str">
            <v xml:space="preserve"> </v>
          </cell>
          <cell r="P528" t="str">
            <v xml:space="preserve"> </v>
          </cell>
          <cell r="Q528" t="str">
            <v xml:space="preserve"> </v>
          </cell>
          <cell r="R528" t="str">
            <v xml:space="preserve"> </v>
          </cell>
          <cell r="S528" t="str">
            <v xml:space="preserve"> </v>
          </cell>
          <cell r="T528" t="str">
            <v xml:space="preserve"> </v>
          </cell>
          <cell r="U528" t="str">
            <v xml:space="preserve"> </v>
          </cell>
          <cell r="V528" t="str">
            <v xml:space="preserve"> </v>
          </cell>
          <cell r="W528" t="str">
            <v xml:space="preserve"> </v>
          </cell>
          <cell r="X528" t="str">
            <v xml:space="preserve"> </v>
          </cell>
          <cell r="Y528" t="str">
            <v xml:space="preserve"> </v>
          </cell>
          <cell r="Z528" t="str">
            <v xml:space="preserve"> </v>
          </cell>
          <cell r="AA528" t="str">
            <v xml:space="preserve"> </v>
          </cell>
          <cell r="AB528" t="str">
            <v xml:space="preserve"> </v>
          </cell>
          <cell r="AC528" t="str">
            <v xml:space="preserve"> </v>
          </cell>
          <cell r="AD528" t="str">
            <v xml:space="preserve"> </v>
          </cell>
          <cell r="AE528" t="str">
            <v xml:space="preserve"> </v>
          </cell>
          <cell r="AF528" t="str">
            <v>2008 - 2012</v>
          </cell>
          <cell r="AG528" t="str">
            <v>MFC-J3940DW or MFC-J3540DW or  MFC-J2340DW</v>
          </cell>
        </row>
        <row r="529">
          <cell r="A529">
            <v>6890</v>
          </cell>
          <cell r="B529" t="str">
            <v>LC67HYBK - High yield black ink</v>
          </cell>
          <cell r="C529">
            <v>900</v>
          </cell>
          <cell r="D529" t="str">
            <v>LC67HYBK - High yield black ink</v>
          </cell>
          <cell r="E529">
            <v>900</v>
          </cell>
          <cell r="F529" t="str">
            <v>LC67HYY - High yield yellow ink</v>
          </cell>
          <cell r="G529">
            <v>750</v>
          </cell>
          <cell r="H529" t="str">
            <v>LC67HYBK - High yieldmagenta ink</v>
          </cell>
          <cell r="I529">
            <v>750</v>
          </cell>
          <cell r="J529" t="str">
            <v>LC67HYBK - High yield cyan ink</v>
          </cell>
          <cell r="K529">
            <v>750</v>
          </cell>
          <cell r="L529" t="str">
            <v xml:space="preserve"> </v>
          </cell>
          <cell r="M529" t="str">
            <v xml:space="preserve"> </v>
          </cell>
          <cell r="N529" t="str">
            <v xml:space="preserve"> </v>
          </cell>
          <cell r="O529" t="str">
            <v xml:space="preserve"> </v>
          </cell>
          <cell r="P529" t="str">
            <v xml:space="preserve"> </v>
          </cell>
          <cell r="Q529" t="str">
            <v xml:space="preserve"> </v>
          </cell>
          <cell r="R529" t="str">
            <v xml:space="preserve"> </v>
          </cell>
          <cell r="S529" t="str">
            <v xml:space="preserve"> </v>
          </cell>
          <cell r="T529" t="str">
            <v xml:space="preserve"> </v>
          </cell>
          <cell r="U529" t="str">
            <v xml:space="preserve"> </v>
          </cell>
          <cell r="V529" t="str">
            <v xml:space="preserve"> </v>
          </cell>
          <cell r="W529" t="str">
            <v xml:space="preserve"> </v>
          </cell>
          <cell r="X529" t="str">
            <v xml:space="preserve"> </v>
          </cell>
          <cell r="Y529" t="str">
            <v xml:space="preserve"> </v>
          </cell>
          <cell r="Z529" t="str">
            <v xml:space="preserve"> </v>
          </cell>
          <cell r="AA529" t="str">
            <v xml:space="preserve"> </v>
          </cell>
          <cell r="AB529" t="str">
            <v xml:space="preserve"> </v>
          </cell>
          <cell r="AC529" t="str">
            <v xml:space="preserve"> </v>
          </cell>
          <cell r="AD529" t="str">
            <v xml:space="preserve"> </v>
          </cell>
          <cell r="AE529" t="str">
            <v xml:space="preserve"> </v>
          </cell>
          <cell r="AF529" t="str">
            <v>2008 - 2011</v>
          </cell>
          <cell r="AG529" t="str">
            <v>MFC-J3940DW or MFC-J3540DW or  MFC-J2340DW</v>
          </cell>
        </row>
        <row r="530">
          <cell r="A530">
            <v>5890</v>
          </cell>
          <cell r="B530" t="str">
            <v>LC67HYBK - High yield black ink</v>
          </cell>
          <cell r="C530">
            <v>900</v>
          </cell>
          <cell r="D530" t="str">
            <v>LC67HYBK - High yield black ink</v>
          </cell>
          <cell r="E530">
            <v>900</v>
          </cell>
          <cell r="F530" t="str">
            <v>LC67HYY - High yield yellow ink</v>
          </cell>
          <cell r="G530">
            <v>750</v>
          </cell>
          <cell r="H530" t="str">
            <v>LC67HYBK - High yieldmagenta ink</v>
          </cell>
          <cell r="I530">
            <v>750</v>
          </cell>
          <cell r="J530" t="str">
            <v>LC67HYBK - High yield cyan ink</v>
          </cell>
          <cell r="K530">
            <v>750</v>
          </cell>
          <cell r="L530" t="str">
            <v xml:space="preserve"> </v>
          </cell>
          <cell r="M530" t="str">
            <v xml:space="preserve"> </v>
          </cell>
          <cell r="N530" t="str">
            <v xml:space="preserve"> </v>
          </cell>
          <cell r="O530" t="str">
            <v xml:space="preserve"> </v>
          </cell>
          <cell r="P530" t="str">
            <v xml:space="preserve"> </v>
          </cell>
          <cell r="Q530" t="str">
            <v xml:space="preserve"> </v>
          </cell>
          <cell r="R530" t="str">
            <v xml:space="preserve"> </v>
          </cell>
          <cell r="S530" t="str">
            <v xml:space="preserve"> </v>
          </cell>
          <cell r="T530" t="str">
            <v xml:space="preserve"> </v>
          </cell>
          <cell r="U530" t="str">
            <v xml:space="preserve"> </v>
          </cell>
          <cell r="V530" t="str">
            <v xml:space="preserve"> </v>
          </cell>
          <cell r="W530" t="str">
            <v xml:space="preserve"> </v>
          </cell>
          <cell r="X530" t="str">
            <v xml:space="preserve"> </v>
          </cell>
          <cell r="Y530" t="str">
            <v xml:space="preserve"> </v>
          </cell>
          <cell r="Z530" t="str">
            <v xml:space="preserve"> </v>
          </cell>
          <cell r="AA530" t="str">
            <v xml:space="preserve"> </v>
          </cell>
          <cell r="AB530" t="str">
            <v xml:space="preserve"> </v>
          </cell>
          <cell r="AC530" t="str">
            <v xml:space="preserve"> </v>
          </cell>
          <cell r="AD530" t="str">
            <v xml:space="preserve"> </v>
          </cell>
          <cell r="AE530" t="str">
            <v xml:space="preserve"> </v>
          </cell>
          <cell r="AF530" t="str">
            <v>2008 - 2009</v>
          </cell>
          <cell r="AG530" t="str">
            <v>MFC-J3940DW or MFC-J3540DW or  MFC-J2340DW</v>
          </cell>
        </row>
        <row r="531">
          <cell r="A531">
            <v>5490</v>
          </cell>
          <cell r="B531" t="str">
            <v>No High yield black ink cartridge</v>
          </cell>
          <cell r="C531" t="str">
            <v xml:space="preserve"> </v>
          </cell>
          <cell r="D531" t="str">
            <v>LC67BK Standard Black</v>
          </cell>
          <cell r="E531">
            <v>450</v>
          </cell>
          <cell r="F531" t="str">
            <v>LC67Y   Yellow</v>
          </cell>
          <cell r="G531">
            <v>325</v>
          </cell>
          <cell r="H531" t="str">
            <v>LC67M   Magenta</v>
          </cell>
          <cell r="I531">
            <v>325</v>
          </cell>
          <cell r="J531" t="str">
            <v>LC67C   Cyan</v>
          </cell>
          <cell r="K531">
            <v>325</v>
          </cell>
          <cell r="L531" t="str">
            <v xml:space="preserve"> </v>
          </cell>
          <cell r="M531" t="str">
            <v xml:space="preserve"> </v>
          </cell>
          <cell r="N531" t="str">
            <v xml:space="preserve"> </v>
          </cell>
          <cell r="O531" t="str">
            <v xml:space="preserve"> </v>
          </cell>
          <cell r="P531" t="str">
            <v xml:space="preserve"> </v>
          </cell>
          <cell r="Q531" t="str">
            <v xml:space="preserve"> </v>
          </cell>
          <cell r="R531" t="str">
            <v xml:space="preserve"> </v>
          </cell>
          <cell r="S531" t="str">
            <v xml:space="preserve"> </v>
          </cell>
          <cell r="T531" t="str">
            <v xml:space="preserve"> </v>
          </cell>
          <cell r="U531" t="str">
            <v xml:space="preserve"> </v>
          </cell>
          <cell r="V531" t="str">
            <v xml:space="preserve"> </v>
          </cell>
          <cell r="W531" t="str">
            <v xml:space="preserve"> </v>
          </cell>
          <cell r="X531" t="str">
            <v xml:space="preserve"> </v>
          </cell>
          <cell r="Y531" t="str">
            <v xml:space="preserve"> </v>
          </cell>
          <cell r="Z531" t="str">
            <v xml:space="preserve"> </v>
          </cell>
          <cell r="AA531" t="str">
            <v xml:space="preserve"> </v>
          </cell>
          <cell r="AB531" t="str">
            <v xml:space="preserve"> </v>
          </cell>
          <cell r="AC531" t="str">
            <v xml:space="preserve"> </v>
          </cell>
          <cell r="AD531" t="str">
            <v xml:space="preserve"> </v>
          </cell>
          <cell r="AE531" t="str">
            <v xml:space="preserve"> </v>
          </cell>
          <cell r="AF531" t="str">
            <v>2008 - 2009</v>
          </cell>
          <cell r="AG531" t="str">
            <v>MFC-J3940DW or MFC-J3540DW or  MFC-J2340DW</v>
          </cell>
        </row>
        <row r="532">
          <cell r="A532">
            <v>885</v>
          </cell>
          <cell r="B532" t="str">
            <v>No High yield black ink cartridge</v>
          </cell>
          <cell r="C532" t="str">
            <v xml:space="preserve"> </v>
          </cell>
          <cell r="D532" t="str">
            <v>LC57BK Standard Black</v>
          </cell>
          <cell r="E532">
            <v>500</v>
          </cell>
          <cell r="F532" t="str">
            <v>LC57Y   Yellow</v>
          </cell>
          <cell r="G532">
            <v>400</v>
          </cell>
          <cell r="H532" t="str">
            <v>LC57M   Magenta</v>
          </cell>
          <cell r="I532">
            <v>400</v>
          </cell>
          <cell r="J532" t="str">
            <v>LC57C   Cyan</v>
          </cell>
          <cell r="K532">
            <v>400</v>
          </cell>
          <cell r="L532" t="str">
            <v xml:space="preserve"> </v>
          </cell>
          <cell r="M532" t="str">
            <v xml:space="preserve"> </v>
          </cell>
          <cell r="N532" t="str">
            <v xml:space="preserve"> </v>
          </cell>
          <cell r="O532" t="str">
            <v xml:space="preserve"> </v>
          </cell>
          <cell r="P532" t="str">
            <v xml:space="preserve"> </v>
          </cell>
          <cell r="Q532" t="str">
            <v xml:space="preserve"> </v>
          </cell>
          <cell r="R532" t="str">
            <v xml:space="preserve"> </v>
          </cell>
          <cell r="S532" t="str">
            <v xml:space="preserve"> </v>
          </cell>
          <cell r="T532" t="str">
            <v xml:space="preserve"> </v>
          </cell>
          <cell r="U532" t="str">
            <v xml:space="preserve"> </v>
          </cell>
          <cell r="V532" t="str">
            <v xml:space="preserve"> </v>
          </cell>
          <cell r="W532" t="str">
            <v xml:space="preserve"> </v>
          </cell>
          <cell r="X532" t="str">
            <v xml:space="preserve"> </v>
          </cell>
          <cell r="Y532" t="str">
            <v xml:space="preserve"> </v>
          </cell>
          <cell r="Z532" t="str">
            <v xml:space="preserve"> </v>
          </cell>
          <cell r="AA532" t="str">
            <v xml:space="preserve"> </v>
          </cell>
          <cell r="AB532" t="str">
            <v xml:space="preserve"> </v>
          </cell>
          <cell r="AC532" t="str">
            <v xml:space="preserve"> </v>
          </cell>
          <cell r="AD532" t="str">
            <v xml:space="preserve"> </v>
          </cell>
          <cell r="AE532" t="str">
            <v xml:space="preserve"> </v>
          </cell>
          <cell r="AF532" t="str">
            <v>2008 - 2008</v>
          </cell>
          <cell r="AG532" t="str">
            <v>DCP-T220/ T420/ T520/ T720/ T820 or MFC-T920</v>
          </cell>
        </row>
        <row r="533">
          <cell r="A533">
            <v>770</v>
          </cell>
          <cell r="B533" t="str">
            <v>No High yield black ink cartridge</v>
          </cell>
          <cell r="C533" t="str">
            <v xml:space="preserve"> </v>
          </cell>
          <cell r="D533" t="str">
            <v>LC57BK Standard Black</v>
          </cell>
          <cell r="E533">
            <v>500</v>
          </cell>
          <cell r="F533" t="str">
            <v>LC57Y   Yellow</v>
          </cell>
          <cell r="G533">
            <v>400</v>
          </cell>
          <cell r="H533" t="str">
            <v>LC57M   Magenta</v>
          </cell>
          <cell r="I533">
            <v>400</v>
          </cell>
          <cell r="J533" t="str">
            <v>LC57C   Cyan</v>
          </cell>
          <cell r="K533">
            <v>400</v>
          </cell>
          <cell r="L533" t="str">
            <v xml:space="preserve"> </v>
          </cell>
          <cell r="M533" t="str">
            <v xml:space="preserve"> </v>
          </cell>
          <cell r="N533" t="str">
            <v xml:space="preserve"> </v>
          </cell>
          <cell r="O533" t="str">
            <v xml:space="preserve"> </v>
          </cell>
          <cell r="P533" t="str">
            <v xml:space="preserve"> </v>
          </cell>
          <cell r="Q533" t="str">
            <v xml:space="preserve"> </v>
          </cell>
          <cell r="R533" t="str">
            <v xml:space="preserve"> </v>
          </cell>
          <cell r="S533" t="str">
            <v xml:space="preserve"> </v>
          </cell>
          <cell r="T533" t="str">
            <v xml:space="preserve"> </v>
          </cell>
          <cell r="U533" t="str">
            <v xml:space="preserve"> </v>
          </cell>
          <cell r="V533" t="str">
            <v xml:space="preserve"> </v>
          </cell>
          <cell r="W533" t="str">
            <v xml:space="preserve"> </v>
          </cell>
          <cell r="X533" t="str">
            <v xml:space="preserve"> </v>
          </cell>
          <cell r="Y533" t="str">
            <v xml:space="preserve"> </v>
          </cell>
          <cell r="Z533" t="str">
            <v xml:space="preserve"> </v>
          </cell>
          <cell r="AA533" t="str">
            <v xml:space="preserve"> </v>
          </cell>
          <cell r="AB533" t="str">
            <v xml:space="preserve"> </v>
          </cell>
          <cell r="AC533" t="str">
            <v xml:space="preserve"> </v>
          </cell>
          <cell r="AD533" t="str">
            <v xml:space="preserve"> </v>
          </cell>
          <cell r="AE533" t="str">
            <v xml:space="preserve"> </v>
          </cell>
          <cell r="AF533" t="str">
            <v>2008 - 2009</v>
          </cell>
          <cell r="AG533" t="str">
            <v>DCP-T220/ T420/ T520/ T720/ T820 or MFC-T920</v>
          </cell>
        </row>
        <row r="534">
          <cell r="A534">
            <v>685</v>
          </cell>
          <cell r="B534" t="str">
            <v>No High yield black ink cartridge</v>
          </cell>
          <cell r="C534" t="str">
            <v xml:space="preserve"> </v>
          </cell>
          <cell r="D534" t="str">
            <v>LC57BK Standard Black</v>
          </cell>
          <cell r="E534">
            <v>500</v>
          </cell>
          <cell r="F534" t="str">
            <v>LC57Y   Yellow</v>
          </cell>
          <cell r="G534">
            <v>400</v>
          </cell>
          <cell r="H534" t="str">
            <v>LC57M   Magenta</v>
          </cell>
          <cell r="I534">
            <v>400</v>
          </cell>
          <cell r="J534" t="str">
            <v>LC57C   Cyan</v>
          </cell>
          <cell r="K534">
            <v>400</v>
          </cell>
          <cell r="L534" t="str">
            <v xml:space="preserve"> </v>
          </cell>
          <cell r="M534" t="str">
            <v xml:space="preserve"> </v>
          </cell>
          <cell r="N534" t="str">
            <v xml:space="preserve"> </v>
          </cell>
          <cell r="O534" t="str">
            <v xml:space="preserve"> </v>
          </cell>
          <cell r="P534" t="str">
            <v xml:space="preserve"> </v>
          </cell>
          <cell r="Q534" t="str">
            <v xml:space="preserve"> </v>
          </cell>
          <cell r="R534" t="str">
            <v xml:space="preserve"> </v>
          </cell>
          <cell r="S534" t="str">
            <v xml:space="preserve"> </v>
          </cell>
          <cell r="T534" t="str">
            <v xml:space="preserve"> </v>
          </cell>
          <cell r="U534" t="str">
            <v xml:space="preserve"> </v>
          </cell>
          <cell r="V534" t="str">
            <v xml:space="preserve"> </v>
          </cell>
          <cell r="W534" t="str">
            <v xml:space="preserve"> </v>
          </cell>
          <cell r="X534" t="str">
            <v xml:space="preserve"> </v>
          </cell>
          <cell r="Y534" t="str">
            <v xml:space="preserve"> </v>
          </cell>
          <cell r="Z534" t="str">
            <v xml:space="preserve"> </v>
          </cell>
          <cell r="AA534" t="str">
            <v xml:space="preserve"> </v>
          </cell>
          <cell r="AB534" t="str">
            <v xml:space="preserve"> </v>
          </cell>
          <cell r="AC534" t="str">
            <v xml:space="preserve"> </v>
          </cell>
          <cell r="AD534" t="str">
            <v xml:space="preserve"> </v>
          </cell>
          <cell r="AE534" t="str">
            <v xml:space="preserve"> </v>
          </cell>
          <cell r="AF534" t="str">
            <v>2008 - 2008</v>
          </cell>
          <cell r="AG534" t="str">
            <v>DCP-T220/ T420/ T520/ T720/ T820 or MFC-T920</v>
          </cell>
        </row>
        <row r="535">
          <cell r="A535">
            <v>585</v>
          </cell>
          <cell r="B535" t="str">
            <v>No High yield black ink cartridge</v>
          </cell>
          <cell r="C535" t="str">
            <v xml:space="preserve"> </v>
          </cell>
          <cell r="D535" t="str">
            <v>LC67BK Standard Black</v>
          </cell>
          <cell r="E535">
            <v>450</v>
          </cell>
          <cell r="F535" t="str">
            <v>LC67Y   Yellow</v>
          </cell>
          <cell r="G535">
            <v>325</v>
          </cell>
          <cell r="H535" t="str">
            <v>LC67M   Magenta</v>
          </cell>
          <cell r="I535">
            <v>325</v>
          </cell>
          <cell r="J535" t="str">
            <v>LC67C   Cyan</v>
          </cell>
          <cell r="K535">
            <v>325</v>
          </cell>
          <cell r="L535" t="str">
            <v xml:space="preserve"> </v>
          </cell>
          <cell r="M535" t="str">
            <v xml:space="preserve"> </v>
          </cell>
          <cell r="N535" t="str">
            <v xml:space="preserve"> </v>
          </cell>
          <cell r="O535" t="str">
            <v xml:space="preserve"> </v>
          </cell>
          <cell r="P535" t="str">
            <v xml:space="preserve"> </v>
          </cell>
          <cell r="Q535" t="str">
            <v xml:space="preserve"> </v>
          </cell>
          <cell r="R535" t="str">
            <v xml:space="preserve"> </v>
          </cell>
          <cell r="S535" t="str">
            <v xml:space="preserve"> </v>
          </cell>
          <cell r="T535" t="str">
            <v xml:space="preserve"> </v>
          </cell>
          <cell r="U535" t="str">
            <v xml:space="preserve"> </v>
          </cell>
          <cell r="V535" t="str">
            <v xml:space="preserve"> </v>
          </cell>
          <cell r="W535" t="str">
            <v xml:space="preserve"> </v>
          </cell>
          <cell r="X535" t="str">
            <v xml:space="preserve"> </v>
          </cell>
          <cell r="Y535" t="str">
            <v xml:space="preserve"> </v>
          </cell>
          <cell r="Z535" t="str">
            <v xml:space="preserve"> </v>
          </cell>
          <cell r="AA535" t="str">
            <v xml:space="preserve"> </v>
          </cell>
          <cell r="AB535" t="str">
            <v xml:space="preserve"> </v>
          </cell>
          <cell r="AC535" t="str">
            <v xml:space="preserve"> </v>
          </cell>
          <cell r="AD535" t="str">
            <v xml:space="preserve"> </v>
          </cell>
          <cell r="AE535" t="str">
            <v xml:space="preserve"> </v>
          </cell>
          <cell r="AF535" t="str">
            <v>2008 - 2009</v>
          </cell>
          <cell r="AG535" t="str">
            <v>DCP-T220/ T420/ T520/ T720/ T820 or MFC-T920</v>
          </cell>
        </row>
        <row r="536">
          <cell r="A536">
            <v>560</v>
          </cell>
          <cell r="B536" t="str">
            <v>No High yield black ink cartridge</v>
          </cell>
          <cell r="C536" t="str">
            <v xml:space="preserve"> </v>
          </cell>
          <cell r="D536" t="str">
            <v>LC57BK Standard Black</v>
          </cell>
          <cell r="E536">
            <v>500</v>
          </cell>
          <cell r="F536" t="str">
            <v>LC57Y   Yellow</v>
          </cell>
          <cell r="G536">
            <v>400</v>
          </cell>
          <cell r="H536" t="str">
            <v>LC57M   Magenta</v>
          </cell>
          <cell r="I536">
            <v>400</v>
          </cell>
          <cell r="J536" t="str">
            <v>LC57C   Cyan</v>
          </cell>
          <cell r="K536">
            <v>400</v>
          </cell>
          <cell r="L536" t="str">
            <v xml:space="preserve"> </v>
          </cell>
          <cell r="M536" t="str">
            <v xml:space="preserve"> </v>
          </cell>
          <cell r="N536" t="str">
            <v xml:space="preserve"> </v>
          </cell>
          <cell r="O536" t="str">
            <v xml:space="preserve"> </v>
          </cell>
          <cell r="P536" t="str">
            <v xml:space="preserve"> </v>
          </cell>
          <cell r="Q536" t="str">
            <v xml:space="preserve"> </v>
          </cell>
          <cell r="R536" t="str">
            <v xml:space="preserve"> </v>
          </cell>
          <cell r="S536" t="str">
            <v xml:space="preserve"> </v>
          </cell>
          <cell r="T536" t="str">
            <v xml:space="preserve"> </v>
          </cell>
          <cell r="U536" t="str">
            <v xml:space="preserve"> </v>
          </cell>
          <cell r="V536" t="str">
            <v xml:space="preserve"> </v>
          </cell>
          <cell r="W536" t="str">
            <v xml:space="preserve"> </v>
          </cell>
          <cell r="X536" t="str">
            <v xml:space="preserve"> </v>
          </cell>
          <cell r="Y536" t="str">
            <v xml:space="preserve"> </v>
          </cell>
          <cell r="Z536" t="str">
            <v xml:space="preserve"> </v>
          </cell>
          <cell r="AA536" t="str">
            <v xml:space="preserve"> </v>
          </cell>
          <cell r="AB536" t="str">
            <v xml:space="preserve"> </v>
          </cell>
          <cell r="AC536" t="str">
            <v xml:space="preserve"> </v>
          </cell>
          <cell r="AD536" t="str">
            <v xml:space="preserve"> </v>
          </cell>
          <cell r="AE536" t="str">
            <v xml:space="preserve"> </v>
          </cell>
          <cell r="AF536" t="str">
            <v>2008 - 2008</v>
          </cell>
          <cell r="AG536" t="str">
            <v>DCP-T220/ T420/ T520/ T720/ T820 or MFC-T920</v>
          </cell>
        </row>
        <row r="537">
          <cell r="A537">
            <v>540</v>
          </cell>
          <cell r="B537" t="str">
            <v>No High yield black ink cartridge</v>
          </cell>
          <cell r="C537" t="str">
            <v xml:space="preserve"> </v>
          </cell>
          <cell r="D537" t="str">
            <v>LC57BK Standard Black</v>
          </cell>
          <cell r="E537">
            <v>500</v>
          </cell>
          <cell r="F537" t="str">
            <v>LC57Y   Yellow</v>
          </cell>
          <cell r="G537">
            <v>400</v>
          </cell>
          <cell r="H537" t="str">
            <v>LC57M   Magenta</v>
          </cell>
          <cell r="I537">
            <v>400</v>
          </cell>
          <cell r="J537" t="str">
            <v>LC57C   Cyan</v>
          </cell>
          <cell r="K537">
            <v>400</v>
          </cell>
          <cell r="L537" t="str">
            <v xml:space="preserve"> </v>
          </cell>
          <cell r="M537" t="str">
            <v xml:space="preserve"> </v>
          </cell>
          <cell r="N537" t="str">
            <v xml:space="preserve"> </v>
          </cell>
          <cell r="O537" t="str">
            <v xml:space="preserve"> </v>
          </cell>
          <cell r="P537" t="str">
            <v xml:space="preserve"> </v>
          </cell>
          <cell r="Q537" t="str">
            <v xml:space="preserve"> </v>
          </cell>
          <cell r="R537" t="str">
            <v xml:space="preserve"> </v>
          </cell>
          <cell r="S537" t="str">
            <v xml:space="preserve"> </v>
          </cell>
          <cell r="T537" t="str">
            <v xml:space="preserve"> </v>
          </cell>
          <cell r="U537" t="str">
            <v xml:space="preserve"> </v>
          </cell>
          <cell r="V537" t="str">
            <v xml:space="preserve"> </v>
          </cell>
          <cell r="W537" t="str">
            <v xml:space="preserve"> </v>
          </cell>
          <cell r="X537" t="str">
            <v xml:space="preserve"> </v>
          </cell>
          <cell r="Y537" t="str">
            <v xml:space="preserve"> </v>
          </cell>
          <cell r="Z537" t="str">
            <v xml:space="preserve"> </v>
          </cell>
          <cell r="AA537" t="str">
            <v xml:space="preserve"> </v>
          </cell>
          <cell r="AB537" t="str">
            <v xml:space="preserve"> </v>
          </cell>
          <cell r="AC537" t="str">
            <v xml:space="preserve"> </v>
          </cell>
          <cell r="AD537" t="str">
            <v xml:space="preserve"> </v>
          </cell>
          <cell r="AE537" t="str">
            <v xml:space="preserve"> </v>
          </cell>
          <cell r="AF537" t="str">
            <v>2008 - 2009</v>
          </cell>
          <cell r="AG537" t="str">
            <v>DCP-T220/ T420/ T520/ T720/ T820 or MFC-T920</v>
          </cell>
        </row>
        <row r="538">
          <cell r="A538">
            <v>395</v>
          </cell>
          <cell r="B538" t="str">
            <v>No High yield black ink cartridge</v>
          </cell>
          <cell r="C538" t="str">
            <v xml:space="preserve"> </v>
          </cell>
          <cell r="D538" t="str">
            <v>LC67BK Standard Black</v>
          </cell>
          <cell r="E538">
            <v>450</v>
          </cell>
          <cell r="F538" t="str">
            <v>LC67Y   Yellow</v>
          </cell>
          <cell r="G538">
            <v>325</v>
          </cell>
          <cell r="H538" t="str">
            <v>LC67M   Magenta</v>
          </cell>
          <cell r="I538">
            <v>325</v>
          </cell>
          <cell r="J538" t="str">
            <v>LC67C   Cyan</v>
          </cell>
          <cell r="K538">
            <v>325</v>
          </cell>
          <cell r="L538" t="str">
            <v xml:space="preserve"> </v>
          </cell>
          <cell r="M538" t="str">
            <v xml:space="preserve"> </v>
          </cell>
          <cell r="N538" t="str">
            <v xml:space="preserve"> </v>
          </cell>
          <cell r="O538" t="str">
            <v xml:space="preserve"> </v>
          </cell>
          <cell r="P538" t="str">
            <v xml:space="preserve"> </v>
          </cell>
          <cell r="Q538" t="str">
            <v xml:space="preserve"> </v>
          </cell>
          <cell r="R538" t="str">
            <v xml:space="preserve"> </v>
          </cell>
          <cell r="S538" t="str">
            <v xml:space="preserve"> </v>
          </cell>
          <cell r="T538" t="str">
            <v xml:space="preserve"> </v>
          </cell>
          <cell r="U538" t="str">
            <v xml:space="preserve"> </v>
          </cell>
          <cell r="V538" t="str">
            <v xml:space="preserve"> </v>
          </cell>
          <cell r="W538" t="str">
            <v xml:space="preserve"> </v>
          </cell>
          <cell r="X538" t="str">
            <v xml:space="preserve"> </v>
          </cell>
          <cell r="Y538" t="str">
            <v xml:space="preserve"> </v>
          </cell>
          <cell r="Z538" t="str">
            <v xml:space="preserve"> </v>
          </cell>
          <cell r="AA538" t="str">
            <v xml:space="preserve"> </v>
          </cell>
          <cell r="AB538" t="str">
            <v xml:space="preserve"> </v>
          </cell>
          <cell r="AC538" t="str">
            <v xml:space="preserve"> </v>
          </cell>
          <cell r="AD538" t="str">
            <v xml:space="preserve"> </v>
          </cell>
          <cell r="AE538" t="str">
            <v xml:space="preserve"> </v>
          </cell>
          <cell r="AF538" t="str">
            <v>2008 - 2008</v>
          </cell>
          <cell r="AG538" t="str">
            <v>DCP-T220/ T420/ T520/ T720/ T820 or MFC-T920</v>
          </cell>
        </row>
        <row r="539">
          <cell r="A539">
            <v>385</v>
          </cell>
          <cell r="B539" t="str">
            <v>No High yield black ink cartridge</v>
          </cell>
          <cell r="C539" t="str">
            <v xml:space="preserve"> </v>
          </cell>
          <cell r="D539" t="str">
            <v>LC67BK Standard Black</v>
          </cell>
          <cell r="E539">
            <v>450</v>
          </cell>
          <cell r="F539" t="str">
            <v>LC67Y   Yellow</v>
          </cell>
          <cell r="G539">
            <v>325</v>
          </cell>
          <cell r="H539" t="str">
            <v>LC67M   Magenta</v>
          </cell>
          <cell r="I539">
            <v>325</v>
          </cell>
          <cell r="J539" t="str">
            <v>LC67C   Cyan</v>
          </cell>
          <cell r="K539">
            <v>325</v>
          </cell>
          <cell r="L539" t="str">
            <v xml:space="preserve"> </v>
          </cell>
          <cell r="M539" t="str">
            <v xml:space="preserve"> </v>
          </cell>
          <cell r="N539" t="str">
            <v xml:space="preserve"> </v>
          </cell>
          <cell r="O539" t="str">
            <v xml:space="preserve"> </v>
          </cell>
          <cell r="P539" t="str">
            <v xml:space="preserve"> </v>
          </cell>
          <cell r="Q539" t="str">
            <v xml:space="preserve"> </v>
          </cell>
          <cell r="R539" t="str">
            <v xml:space="preserve"> </v>
          </cell>
          <cell r="S539" t="str">
            <v xml:space="preserve"> </v>
          </cell>
          <cell r="T539" t="str">
            <v xml:space="preserve"> </v>
          </cell>
          <cell r="U539" t="str">
            <v xml:space="preserve"> </v>
          </cell>
          <cell r="V539" t="str">
            <v xml:space="preserve"> </v>
          </cell>
          <cell r="W539" t="str">
            <v xml:space="preserve"> </v>
          </cell>
          <cell r="X539" t="str">
            <v xml:space="preserve"> </v>
          </cell>
          <cell r="Y539" t="str">
            <v xml:space="preserve"> </v>
          </cell>
          <cell r="Z539" t="str">
            <v xml:space="preserve"> </v>
          </cell>
          <cell r="AA539" t="str">
            <v xml:space="preserve"> </v>
          </cell>
          <cell r="AB539" t="str">
            <v xml:space="preserve"> </v>
          </cell>
          <cell r="AC539" t="str">
            <v xml:space="preserve"> </v>
          </cell>
          <cell r="AD539" t="str">
            <v xml:space="preserve"> </v>
          </cell>
          <cell r="AE539" t="str">
            <v xml:space="preserve"> </v>
          </cell>
          <cell r="AF539" t="str">
            <v>2009 - 2010</v>
          </cell>
          <cell r="AG539" t="str">
            <v>DCP-T220/ T420/ T520/ T720/ T820 or MFC-T920</v>
          </cell>
        </row>
        <row r="540">
          <cell r="A540">
            <v>375</v>
          </cell>
          <cell r="B540" t="str">
            <v>No High yield black ink cartridge</v>
          </cell>
          <cell r="C540" t="str">
            <v xml:space="preserve"> </v>
          </cell>
          <cell r="D540" t="str">
            <v>LC38BK Standard Black</v>
          </cell>
          <cell r="E540">
            <v>300</v>
          </cell>
          <cell r="F540" t="str">
            <v>LC38Y   Yellow</v>
          </cell>
          <cell r="G540">
            <v>260</v>
          </cell>
          <cell r="H540" t="str">
            <v>LC38M   Magenta</v>
          </cell>
          <cell r="I540">
            <v>260</v>
          </cell>
          <cell r="J540" t="str">
            <v>LC38C   Cyan</v>
          </cell>
          <cell r="K540">
            <v>260</v>
          </cell>
          <cell r="L540" t="str">
            <v xml:space="preserve"> </v>
          </cell>
          <cell r="M540" t="str">
            <v xml:space="preserve"> </v>
          </cell>
          <cell r="N540" t="str">
            <v xml:space="preserve"> </v>
          </cell>
          <cell r="O540" t="str">
            <v xml:space="preserve"> </v>
          </cell>
          <cell r="P540" t="str">
            <v xml:space="preserve"> </v>
          </cell>
          <cell r="Q540" t="str">
            <v xml:space="preserve"> </v>
          </cell>
          <cell r="R540" t="str">
            <v xml:space="preserve"> </v>
          </cell>
          <cell r="S540" t="str">
            <v xml:space="preserve"> </v>
          </cell>
          <cell r="T540" t="str">
            <v xml:space="preserve"> </v>
          </cell>
          <cell r="U540" t="str">
            <v xml:space="preserve"> </v>
          </cell>
          <cell r="V540" t="str">
            <v xml:space="preserve"> </v>
          </cell>
          <cell r="W540" t="str">
            <v xml:space="preserve"> </v>
          </cell>
          <cell r="X540" t="str">
            <v xml:space="preserve"> </v>
          </cell>
          <cell r="Y540" t="str">
            <v xml:space="preserve"> </v>
          </cell>
          <cell r="Z540" t="str">
            <v xml:space="preserve"> </v>
          </cell>
          <cell r="AA540" t="str">
            <v xml:space="preserve"> </v>
          </cell>
          <cell r="AB540" t="str">
            <v xml:space="preserve"> </v>
          </cell>
          <cell r="AC540" t="str">
            <v xml:space="preserve"> </v>
          </cell>
          <cell r="AD540" t="str">
            <v xml:space="preserve"> </v>
          </cell>
          <cell r="AE540" t="str">
            <v xml:space="preserve"> </v>
          </cell>
          <cell r="AF540" t="str">
            <v>2009 - 2011</v>
          </cell>
          <cell r="AG540" t="str">
            <v>DCP-T220/ T420/ T520/ T720/ T820 or MFC-T920</v>
          </cell>
        </row>
        <row r="541">
          <cell r="A541">
            <v>350</v>
          </cell>
          <cell r="B541" t="str">
            <v>No High yield black ink cartridge</v>
          </cell>
          <cell r="C541" t="str">
            <v xml:space="preserve"> </v>
          </cell>
          <cell r="D541" t="str">
            <v>LC57BK Standard Black</v>
          </cell>
          <cell r="E541">
            <v>500</v>
          </cell>
          <cell r="F541" t="str">
            <v>LC57Y   Yellow</v>
          </cell>
          <cell r="G541">
            <v>400</v>
          </cell>
          <cell r="H541" t="str">
            <v>LC57M   Magenta</v>
          </cell>
          <cell r="I541">
            <v>400</v>
          </cell>
          <cell r="J541" t="str">
            <v>LC57C   Cyan</v>
          </cell>
          <cell r="K541">
            <v>400</v>
          </cell>
          <cell r="L541" t="str">
            <v xml:space="preserve"> </v>
          </cell>
          <cell r="M541" t="str">
            <v xml:space="preserve"> </v>
          </cell>
          <cell r="N541" t="str">
            <v xml:space="preserve"> </v>
          </cell>
          <cell r="O541" t="str">
            <v xml:space="preserve"> </v>
          </cell>
          <cell r="P541" t="str">
            <v xml:space="preserve"> </v>
          </cell>
          <cell r="Q541" t="str">
            <v xml:space="preserve"> </v>
          </cell>
          <cell r="R541" t="str">
            <v xml:space="preserve"> </v>
          </cell>
          <cell r="S541" t="str">
            <v xml:space="preserve"> </v>
          </cell>
          <cell r="T541" t="str">
            <v xml:space="preserve"> </v>
          </cell>
          <cell r="U541" t="str">
            <v xml:space="preserve"> </v>
          </cell>
          <cell r="V541" t="str">
            <v xml:space="preserve"> </v>
          </cell>
          <cell r="W541" t="str">
            <v xml:space="preserve"> </v>
          </cell>
          <cell r="X541" t="str">
            <v xml:space="preserve"> </v>
          </cell>
          <cell r="Y541" t="str">
            <v xml:space="preserve"> </v>
          </cell>
          <cell r="Z541" t="str">
            <v xml:space="preserve"> </v>
          </cell>
          <cell r="AA541" t="str">
            <v xml:space="preserve"> </v>
          </cell>
          <cell r="AB541" t="str">
            <v xml:space="preserve"> </v>
          </cell>
          <cell r="AC541" t="str">
            <v xml:space="preserve"> </v>
          </cell>
          <cell r="AD541" t="str">
            <v xml:space="preserve"> </v>
          </cell>
          <cell r="AE541" t="str">
            <v xml:space="preserve"> </v>
          </cell>
          <cell r="AF541" t="str">
            <v>2008 - 2009</v>
          </cell>
          <cell r="AG541" t="str">
            <v>DCP-T220/ T420/ T520/ T720/ T820 or MFC-T920</v>
          </cell>
        </row>
        <row r="542">
          <cell r="A542">
            <v>330</v>
          </cell>
          <cell r="B542" t="str">
            <v>No High yield black ink cartridge</v>
          </cell>
          <cell r="C542" t="str">
            <v xml:space="preserve"> </v>
          </cell>
          <cell r="D542" t="str">
            <v>LC67BK Standard Black</v>
          </cell>
          <cell r="E542">
            <v>450</v>
          </cell>
          <cell r="F542" t="str">
            <v>LC67Y   Yellow</v>
          </cell>
          <cell r="G542">
            <v>325</v>
          </cell>
          <cell r="H542" t="str">
            <v>LC67M   Magenta</v>
          </cell>
          <cell r="I542">
            <v>325</v>
          </cell>
          <cell r="J542" t="str">
            <v>LC67C   Cyan</v>
          </cell>
          <cell r="K542">
            <v>325</v>
          </cell>
          <cell r="L542" t="str">
            <v xml:space="preserve"> </v>
          </cell>
          <cell r="M542" t="str">
            <v xml:space="preserve"> </v>
          </cell>
          <cell r="N542" t="str">
            <v xml:space="preserve"> </v>
          </cell>
          <cell r="O542" t="str">
            <v xml:space="preserve"> </v>
          </cell>
          <cell r="P542" t="str">
            <v xml:space="preserve"> </v>
          </cell>
          <cell r="Q542" t="str">
            <v xml:space="preserve"> </v>
          </cell>
          <cell r="R542" t="str">
            <v xml:space="preserve"> </v>
          </cell>
          <cell r="S542" t="str">
            <v xml:space="preserve"> </v>
          </cell>
          <cell r="T542" t="str">
            <v xml:space="preserve"> </v>
          </cell>
          <cell r="U542" t="str">
            <v xml:space="preserve"> </v>
          </cell>
          <cell r="V542" t="str">
            <v xml:space="preserve"> </v>
          </cell>
          <cell r="W542" t="str">
            <v xml:space="preserve"> </v>
          </cell>
          <cell r="X542" t="str">
            <v xml:space="preserve"> </v>
          </cell>
          <cell r="Y542" t="str">
            <v xml:space="preserve"> </v>
          </cell>
          <cell r="Z542" t="str">
            <v xml:space="preserve"> </v>
          </cell>
          <cell r="AA542" t="str">
            <v xml:space="preserve"> </v>
          </cell>
          <cell r="AB542" t="str">
            <v xml:space="preserve"> </v>
          </cell>
          <cell r="AC542" t="str">
            <v xml:space="preserve"> </v>
          </cell>
          <cell r="AD542" t="str">
            <v xml:space="preserve"> </v>
          </cell>
          <cell r="AE542" t="str">
            <v xml:space="preserve"> </v>
          </cell>
          <cell r="AF542" t="str">
            <v>2008 - 2009</v>
          </cell>
          <cell r="AG542" t="str">
            <v>DCP-T220/ T420/ T520/ T720/ T820 or MFC-T920</v>
          </cell>
        </row>
        <row r="543">
          <cell r="A543">
            <v>260</v>
          </cell>
          <cell r="B543" t="str">
            <v>No High yield black ink cartridge</v>
          </cell>
          <cell r="C543" t="str">
            <v xml:space="preserve"> </v>
          </cell>
          <cell r="D543" t="str">
            <v>LC37BK Standard Black</v>
          </cell>
          <cell r="E543">
            <v>350</v>
          </cell>
          <cell r="F543" t="str">
            <v>LC37Y   Yellow</v>
          </cell>
          <cell r="G543">
            <v>300</v>
          </cell>
          <cell r="H543" t="str">
            <v>LC37M   Magenta</v>
          </cell>
          <cell r="I543">
            <v>300</v>
          </cell>
          <cell r="J543" t="str">
            <v>LC37C   Cyan</v>
          </cell>
          <cell r="K543">
            <v>300</v>
          </cell>
          <cell r="L543" t="str">
            <v xml:space="preserve"> </v>
          </cell>
          <cell r="M543" t="str">
            <v xml:space="preserve"> </v>
          </cell>
          <cell r="N543" t="str">
            <v xml:space="preserve"> </v>
          </cell>
          <cell r="O543" t="str">
            <v xml:space="preserve"> </v>
          </cell>
          <cell r="P543" t="str">
            <v xml:space="preserve"> </v>
          </cell>
          <cell r="Q543" t="str">
            <v xml:space="preserve"> </v>
          </cell>
          <cell r="R543" t="str">
            <v xml:space="preserve"> </v>
          </cell>
          <cell r="S543" t="str">
            <v xml:space="preserve"> </v>
          </cell>
          <cell r="T543" t="str">
            <v xml:space="preserve"> </v>
          </cell>
          <cell r="U543" t="str">
            <v xml:space="preserve"> </v>
          </cell>
          <cell r="V543" t="str">
            <v xml:space="preserve"> </v>
          </cell>
          <cell r="W543" t="str">
            <v xml:space="preserve"> </v>
          </cell>
          <cell r="X543" t="str">
            <v xml:space="preserve"> </v>
          </cell>
          <cell r="Y543" t="str">
            <v xml:space="preserve"> </v>
          </cell>
          <cell r="Z543" t="str">
            <v xml:space="preserve"> </v>
          </cell>
          <cell r="AA543" t="str">
            <v xml:space="preserve"> </v>
          </cell>
          <cell r="AB543" t="str">
            <v xml:space="preserve"> </v>
          </cell>
          <cell r="AC543" t="str">
            <v xml:space="preserve"> </v>
          </cell>
          <cell r="AD543" t="str">
            <v xml:space="preserve"> </v>
          </cell>
          <cell r="AE543" t="str">
            <v xml:space="preserve"> </v>
          </cell>
          <cell r="AF543" t="str">
            <v>2008 - 2008</v>
          </cell>
          <cell r="AG543" t="str">
            <v>DCP-T220/ T420/ T520/ T720/ T820 or MFC-T920</v>
          </cell>
        </row>
        <row r="544">
          <cell r="A544">
            <v>235</v>
          </cell>
          <cell r="B544" t="str">
            <v>No High yield black ink cartridge</v>
          </cell>
          <cell r="C544" t="str">
            <v xml:space="preserve"> </v>
          </cell>
          <cell r="D544" t="str">
            <v>LC37BK Standard Black</v>
          </cell>
          <cell r="E544">
            <v>350</v>
          </cell>
          <cell r="F544" t="str">
            <v>LC37Y   Yellow</v>
          </cell>
          <cell r="G544">
            <v>300</v>
          </cell>
          <cell r="H544" t="str">
            <v>LC37M   Magenta</v>
          </cell>
          <cell r="I544">
            <v>300</v>
          </cell>
          <cell r="J544" t="str">
            <v>LC37C   Cyan</v>
          </cell>
          <cell r="K544">
            <v>300</v>
          </cell>
          <cell r="L544" t="str">
            <v xml:space="preserve"> </v>
          </cell>
          <cell r="M544" t="str">
            <v xml:space="preserve"> </v>
          </cell>
          <cell r="N544" t="str">
            <v xml:space="preserve"> </v>
          </cell>
          <cell r="O544" t="str">
            <v xml:space="preserve"> </v>
          </cell>
          <cell r="P544" t="str">
            <v xml:space="preserve"> </v>
          </cell>
          <cell r="Q544" t="str">
            <v xml:space="preserve"> </v>
          </cell>
          <cell r="R544" t="str">
            <v xml:space="preserve"> </v>
          </cell>
          <cell r="S544" t="str">
            <v xml:space="preserve"> </v>
          </cell>
          <cell r="T544" t="str">
            <v xml:space="preserve"> </v>
          </cell>
          <cell r="U544" t="str">
            <v xml:space="preserve"> </v>
          </cell>
          <cell r="V544" t="str">
            <v xml:space="preserve"> </v>
          </cell>
          <cell r="W544" t="str">
            <v xml:space="preserve"> </v>
          </cell>
          <cell r="X544" t="str">
            <v xml:space="preserve"> </v>
          </cell>
          <cell r="Y544" t="str">
            <v xml:space="preserve"> </v>
          </cell>
          <cell r="Z544" t="str">
            <v xml:space="preserve"> </v>
          </cell>
          <cell r="AA544" t="str">
            <v xml:space="preserve"> </v>
          </cell>
          <cell r="AB544" t="str">
            <v xml:space="preserve"> </v>
          </cell>
          <cell r="AC544" t="str">
            <v xml:space="preserve"> </v>
          </cell>
          <cell r="AD544" t="str">
            <v xml:space="preserve"> </v>
          </cell>
          <cell r="AE544" t="str">
            <v xml:space="preserve"> </v>
          </cell>
          <cell r="AF544" t="str">
            <v>2008 - 2008</v>
          </cell>
          <cell r="AG544" t="str">
            <v>DCP-T220/ T420/ T520/ T720/ T820 or MFC-T920</v>
          </cell>
        </row>
        <row r="545">
          <cell r="A545">
            <v>195</v>
          </cell>
          <cell r="B545" t="str">
            <v>No High yield black ink cartridge</v>
          </cell>
          <cell r="C545" t="str">
            <v xml:space="preserve"> </v>
          </cell>
          <cell r="D545" t="str">
            <v>LC38BK Standard Black</v>
          </cell>
          <cell r="E545">
            <v>300</v>
          </cell>
          <cell r="F545" t="str">
            <v>LC38Y   Yellow</v>
          </cell>
          <cell r="G545">
            <v>260</v>
          </cell>
          <cell r="H545" t="str">
            <v>LC38M   Magenta</v>
          </cell>
          <cell r="I545">
            <v>260</v>
          </cell>
          <cell r="J545" t="str">
            <v>LC38C   Cyan</v>
          </cell>
          <cell r="K545">
            <v>260</v>
          </cell>
          <cell r="L545" t="str">
            <v xml:space="preserve"> </v>
          </cell>
          <cell r="M545" t="str">
            <v xml:space="preserve"> </v>
          </cell>
          <cell r="N545" t="str">
            <v xml:space="preserve"> </v>
          </cell>
          <cell r="O545" t="str">
            <v xml:space="preserve"> </v>
          </cell>
          <cell r="P545" t="str">
            <v xml:space="preserve"> </v>
          </cell>
          <cell r="Q545" t="str">
            <v xml:space="preserve"> </v>
          </cell>
          <cell r="R545" t="str">
            <v xml:space="preserve"> </v>
          </cell>
          <cell r="S545" t="str">
            <v xml:space="preserve"> </v>
          </cell>
          <cell r="T545" t="str">
            <v xml:space="preserve"> </v>
          </cell>
          <cell r="U545" t="str">
            <v xml:space="preserve"> </v>
          </cell>
          <cell r="V545" t="str">
            <v xml:space="preserve"> </v>
          </cell>
          <cell r="W545" t="str">
            <v xml:space="preserve"> </v>
          </cell>
          <cell r="X545" t="str">
            <v xml:space="preserve"> </v>
          </cell>
          <cell r="Y545" t="str">
            <v xml:space="preserve"> </v>
          </cell>
          <cell r="Z545" t="str">
            <v xml:space="preserve"> </v>
          </cell>
          <cell r="AA545" t="str">
            <v xml:space="preserve"> </v>
          </cell>
          <cell r="AB545" t="str">
            <v xml:space="preserve"> </v>
          </cell>
          <cell r="AC545" t="str">
            <v xml:space="preserve"> </v>
          </cell>
          <cell r="AD545" t="str">
            <v xml:space="preserve"> </v>
          </cell>
          <cell r="AE545" t="str">
            <v xml:space="preserve"> </v>
          </cell>
          <cell r="AF545" t="str">
            <v>2009 - 2010</v>
          </cell>
          <cell r="AG545" t="str">
            <v>DCP-T220/ T420/ T520/ T720/ T820 or MFC-T920</v>
          </cell>
        </row>
        <row r="546">
          <cell r="A546">
            <v>185</v>
          </cell>
          <cell r="B546" t="str">
            <v>No High yield black ink cartridge</v>
          </cell>
          <cell r="C546" t="str">
            <v xml:space="preserve"> </v>
          </cell>
          <cell r="D546" t="str">
            <v>LC67BK Standard Black</v>
          </cell>
          <cell r="E546">
            <v>450</v>
          </cell>
          <cell r="F546" t="str">
            <v>LC67Y   Yellow</v>
          </cell>
          <cell r="G546">
            <v>325</v>
          </cell>
          <cell r="H546" t="str">
            <v>LC67M   Magenta</v>
          </cell>
          <cell r="I546">
            <v>325</v>
          </cell>
          <cell r="J546" t="str">
            <v>LC67C   Cyan</v>
          </cell>
          <cell r="K546">
            <v>325</v>
          </cell>
          <cell r="L546" t="str">
            <v xml:space="preserve"> </v>
          </cell>
          <cell r="M546" t="str">
            <v xml:space="preserve"> </v>
          </cell>
          <cell r="N546" t="str">
            <v xml:space="preserve"> </v>
          </cell>
          <cell r="O546" t="str">
            <v xml:space="preserve"> </v>
          </cell>
          <cell r="P546" t="str">
            <v xml:space="preserve"> </v>
          </cell>
          <cell r="Q546" t="str">
            <v xml:space="preserve"> </v>
          </cell>
          <cell r="R546" t="str">
            <v xml:space="preserve"> </v>
          </cell>
          <cell r="S546" t="str">
            <v xml:space="preserve"> </v>
          </cell>
          <cell r="T546" t="str">
            <v xml:space="preserve"> </v>
          </cell>
          <cell r="U546" t="str">
            <v xml:space="preserve"> </v>
          </cell>
          <cell r="V546" t="str">
            <v xml:space="preserve"> </v>
          </cell>
          <cell r="W546" t="str">
            <v xml:space="preserve"> </v>
          </cell>
          <cell r="X546" t="str">
            <v xml:space="preserve"> </v>
          </cell>
          <cell r="Y546" t="str">
            <v xml:space="preserve"> </v>
          </cell>
          <cell r="Z546" t="str">
            <v xml:space="preserve"> </v>
          </cell>
          <cell r="AA546" t="str">
            <v xml:space="preserve"> </v>
          </cell>
          <cell r="AB546" t="str">
            <v xml:space="preserve"> </v>
          </cell>
          <cell r="AC546" t="str">
            <v xml:space="preserve"> </v>
          </cell>
          <cell r="AD546" t="str">
            <v xml:space="preserve"> </v>
          </cell>
          <cell r="AE546" t="str">
            <v xml:space="preserve"> </v>
          </cell>
          <cell r="AF546" t="str">
            <v>2008 - 2008</v>
          </cell>
          <cell r="AG546" t="str">
            <v>DCP-T220/ T420/ T520/ T720/ T820 or MFC-T920</v>
          </cell>
        </row>
        <row r="547">
          <cell r="A547">
            <v>165</v>
          </cell>
          <cell r="B547" t="str">
            <v>No High yield black ink cartridge</v>
          </cell>
          <cell r="C547" t="str">
            <v xml:space="preserve"> </v>
          </cell>
          <cell r="D547" t="str">
            <v>LC38BK Standard Black</v>
          </cell>
          <cell r="E547">
            <v>300</v>
          </cell>
          <cell r="F547" t="str">
            <v>LC38Y   Yellow</v>
          </cell>
          <cell r="G547">
            <v>260</v>
          </cell>
          <cell r="H547" t="str">
            <v>LC38M   Magenta</v>
          </cell>
          <cell r="I547">
            <v>260</v>
          </cell>
          <cell r="J547" t="str">
            <v>LC38C   Cyan</v>
          </cell>
          <cell r="K547">
            <v>260</v>
          </cell>
          <cell r="L547" t="str">
            <v xml:space="preserve"> </v>
          </cell>
          <cell r="M547" t="str">
            <v xml:space="preserve"> </v>
          </cell>
          <cell r="N547" t="str">
            <v xml:space="preserve"> </v>
          </cell>
          <cell r="O547" t="str">
            <v xml:space="preserve"> </v>
          </cell>
          <cell r="P547" t="str">
            <v xml:space="preserve"> </v>
          </cell>
          <cell r="Q547" t="str">
            <v xml:space="preserve"> </v>
          </cell>
          <cell r="R547" t="str">
            <v xml:space="preserve"> </v>
          </cell>
          <cell r="S547" t="str">
            <v xml:space="preserve"> </v>
          </cell>
          <cell r="T547" t="str">
            <v xml:space="preserve"> </v>
          </cell>
          <cell r="U547" t="str">
            <v xml:space="preserve"> </v>
          </cell>
          <cell r="V547" t="str">
            <v xml:space="preserve"> </v>
          </cell>
          <cell r="W547" t="str">
            <v xml:space="preserve"> </v>
          </cell>
          <cell r="X547" t="str">
            <v xml:space="preserve"> </v>
          </cell>
          <cell r="Y547" t="str">
            <v xml:space="preserve"> </v>
          </cell>
          <cell r="Z547" t="str">
            <v xml:space="preserve"> </v>
          </cell>
          <cell r="AA547" t="str">
            <v xml:space="preserve"> </v>
          </cell>
          <cell r="AB547" t="str">
            <v xml:space="preserve"> </v>
          </cell>
          <cell r="AC547" t="str">
            <v xml:space="preserve"> </v>
          </cell>
          <cell r="AD547" t="str">
            <v xml:space="preserve"> </v>
          </cell>
          <cell r="AE547" t="str">
            <v xml:space="preserve"> </v>
          </cell>
          <cell r="AF547" t="str">
            <v>2008 - 2008</v>
          </cell>
          <cell r="AG547" t="str">
            <v>DCP-T220/ T420/ T520/ T720/ T820 or MFC-T920</v>
          </cell>
        </row>
        <row r="548">
          <cell r="A548">
            <v>150</v>
          </cell>
          <cell r="B548" t="str">
            <v>No High yield black ink cartridge</v>
          </cell>
          <cell r="C548" t="str">
            <v xml:space="preserve"> </v>
          </cell>
          <cell r="D548" t="str">
            <v>LC37BK Standard Black</v>
          </cell>
          <cell r="E548">
            <v>350</v>
          </cell>
          <cell r="F548" t="str">
            <v>LC37Y   Yellow</v>
          </cell>
          <cell r="G548">
            <v>300</v>
          </cell>
          <cell r="H548" t="str">
            <v>LC37M   Magenta</v>
          </cell>
          <cell r="I548">
            <v>300</v>
          </cell>
          <cell r="J548" t="str">
            <v>LC37C   Cyan</v>
          </cell>
          <cell r="K548">
            <v>300</v>
          </cell>
          <cell r="L548" t="str">
            <v xml:space="preserve"> </v>
          </cell>
          <cell r="M548" t="str">
            <v xml:space="preserve"> </v>
          </cell>
          <cell r="N548" t="str">
            <v xml:space="preserve"> </v>
          </cell>
          <cell r="O548" t="str">
            <v xml:space="preserve"> </v>
          </cell>
          <cell r="P548" t="str">
            <v xml:space="preserve"> </v>
          </cell>
          <cell r="Q548" t="str">
            <v xml:space="preserve"> </v>
          </cell>
          <cell r="R548" t="str">
            <v xml:space="preserve"> </v>
          </cell>
          <cell r="S548" t="str">
            <v xml:space="preserve"> </v>
          </cell>
          <cell r="T548" t="str">
            <v xml:space="preserve"> </v>
          </cell>
          <cell r="U548" t="str">
            <v xml:space="preserve"> </v>
          </cell>
          <cell r="V548" t="str">
            <v xml:space="preserve"> </v>
          </cell>
          <cell r="W548" t="str">
            <v xml:space="preserve"> </v>
          </cell>
          <cell r="X548" t="str">
            <v xml:space="preserve"> </v>
          </cell>
          <cell r="Y548" t="str">
            <v xml:space="preserve"> </v>
          </cell>
          <cell r="Z548" t="str">
            <v xml:space="preserve"> </v>
          </cell>
          <cell r="AA548" t="str">
            <v xml:space="preserve"> </v>
          </cell>
          <cell r="AB548" t="str">
            <v xml:space="preserve"> </v>
          </cell>
          <cell r="AC548" t="str">
            <v xml:space="preserve"> </v>
          </cell>
          <cell r="AD548" t="str">
            <v xml:space="preserve"> </v>
          </cell>
          <cell r="AE548" t="str">
            <v xml:space="preserve"> </v>
          </cell>
          <cell r="AF548" t="str">
            <v>2008 - 2008</v>
          </cell>
          <cell r="AG548" t="str">
            <v>DCP-T220/ T420/ T520/ T720/ T820 or MFC-T920</v>
          </cell>
        </row>
        <row r="549">
          <cell r="A549">
            <v>145</v>
          </cell>
          <cell r="B549" t="str">
            <v>No High yield black ink cartridge</v>
          </cell>
          <cell r="C549" t="str">
            <v xml:space="preserve"> </v>
          </cell>
          <cell r="D549" t="str">
            <v>LC38BK Standard Black</v>
          </cell>
          <cell r="E549">
            <v>300</v>
          </cell>
          <cell r="F549" t="str">
            <v>LC38Y   Yellow</v>
          </cell>
          <cell r="G549">
            <v>260</v>
          </cell>
          <cell r="H549" t="str">
            <v>LC38M   Magenta</v>
          </cell>
          <cell r="I549">
            <v>260</v>
          </cell>
          <cell r="J549" t="str">
            <v>LC38C   Cyan</v>
          </cell>
          <cell r="K549">
            <v>260</v>
          </cell>
          <cell r="L549" t="str">
            <v xml:space="preserve"> </v>
          </cell>
          <cell r="M549" t="str">
            <v xml:space="preserve"> </v>
          </cell>
          <cell r="N549" t="str">
            <v xml:space="preserve"> </v>
          </cell>
          <cell r="O549" t="str">
            <v xml:space="preserve"> </v>
          </cell>
          <cell r="P549" t="str">
            <v xml:space="preserve"> </v>
          </cell>
          <cell r="Q549" t="str">
            <v xml:space="preserve"> </v>
          </cell>
          <cell r="R549" t="str">
            <v xml:space="preserve"> </v>
          </cell>
          <cell r="S549" t="str">
            <v xml:space="preserve"> </v>
          </cell>
          <cell r="T549" t="str">
            <v xml:space="preserve"> </v>
          </cell>
          <cell r="U549" t="str">
            <v xml:space="preserve"> </v>
          </cell>
          <cell r="V549" t="str">
            <v xml:space="preserve"> </v>
          </cell>
          <cell r="W549" t="str">
            <v xml:space="preserve"> </v>
          </cell>
          <cell r="X549" t="str">
            <v xml:space="preserve"> </v>
          </cell>
          <cell r="Y549" t="str">
            <v xml:space="preserve"> </v>
          </cell>
          <cell r="Z549" t="str">
            <v xml:space="preserve"> </v>
          </cell>
          <cell r="AA549" t="str">
            <v xml:space="preserve"> </v>
          </cell>
          <cell r="AB549" t="str">
            <v xml:space="preserve"> </v>
          </cell>
          <cell r="AC549" t="str">
            <v xml:space="preserve"> </v>
          </cell>
          <cell r="AD549" t="str">
            <v xml:space="preserve"> </v>
          </cell>
          <cell r="AE549" t="str">
            <v xml:space="preserve"> </v>
          </cell>
          <cell r="AF549" t="str">
            <v>2008 - 2010</v>
          </cell>
          <cell r="AG549" t="str">
            <v>DCP-T220/ T420/ T520/ T720/ T820 or MFC-T920</v>
          </cell>
        </row>
        <row r="550">
          <cell r="A550">
            <v>135</v>
          </cell>
          <cell r="B550" t="str">
            <v>No High yield black ink cartridge</v>
          </cell>
          <cell r="C550" t="str">
            <v xml:space="preserve"> </v>
          </cell>
          <cell r="D550" t="str">
            <v>LC37BK Standard Black</v>
          </cell>
          <cell r="E550">
            <v>350</v>
          </cell>
          <cell r="F550" t="str">
            <v>LC37Y   Yellow</v>
          </cell>
          <cell r="G550">
            <v>300</v>
          </cell>
          <cell r="H550" t="str">
            <v>LC37M   Magenta</v>
          </cell>
          <cell r="I550">
            <v>300</v>
          </cell>
          <cell r="J550" t="str">
            <v>LC37C   Cyan</v>
          </cell>
          <cell r="K550">
            <v>300</v>
          </cell>
          <cell r="L550" t="str">
            <v xml:space="preserve"> </v>
          </cell>
          <cell r="M550" t="str">
            <v xml:space="preserve"> </v>
          </cell>
          <cell r="N550" t="str">
            <v xml:space="preserve"> </v>
          </cell>
          <cell r="O550" t="str">
            <v xml:space="preserve"> </v>
          </cell>
          <cell r="P550" t="str">
            <v xml:space="preserve"> </v>
          </cell>
          <cell r="Q550" t="str">
            <v xml:space="preserve"> </v>
          </cell>
          <cell r="R550" t="str">
            <v xml:space="preserve"> </v>
          </cell>
          <cell r="S550" t="str">
            <v xml:space="preserve"> </v>
          </cell>
          <cell r="T550" t="str">
            <v xml:space="preserve"> </v>
          </cell>
          <cell r="U550" t="str">
            <v xml:space="preserve"> </v>
          </cell>
          <cell r="V550" t="str">
            <v xml:space="preserve"> </v>
          </cell>
          <cell r="W550" t="str">
            <v xml:space="preserve"> </v>
          </cell>
          <cell r="X550" t="str">
            <v xml:space="preserve"> </v>
          </cell>
          <cell r="Y550" t="str">
            <v xml:space="preserve"> </v>
          </cell>
          <cell r="Z550" t="str">
            <v xml:space="preserve"> </v>
          </cell>
          <cell r="AA550" t="str">
            <v xml:space="preserve"> </v>
          </cell>
          <cell r="AB550" t="str">
            <v xml:space="preserve"> </v>
          </cell>
          <cell r="AC550" t="str">
            <v xml:space="preserve"> </v>
          </cell>
          <cell r="AD550" t="str">
            <v xml:space="preserve"> </v>
          </cell>
          <cell r="AE550" t="str">
            <v xml:space="preserve"> </v>
          </cell>
          <cell r="AF550" t="str">
            <v>2008 - 2008</v>
          </cell>
          <cell r="AG550" t="str">
            <v>DCP-T220/ T420/ T520/ T720/ T820 or MFC-T920</v>
          </cell>
        </row>
        <row r="551">
          <cell r="A551">
            <v>130</v>
          </cell>
          <cell r="B551" t="str">
            <v>No High yield black ink cartridge</v>
          </cell>
          <cell r="C551" t="str">
            <v xml:space="preserve"> </v>
          </cell>
          <cell r="D551" t="str">
            <v>LC57BK Standard Black</v>
          </cell>
          <cell r="E551">
            <v>500</v>
          </cell>
          <cell r="F551" t="str">
            <v>LC57Y   Yellow</v>
          </cell>
          <cell r="G551">
            <v>400</v>
          </cell>
          <cell r="H551" t="str">
            <v>LC57M   Magenta</v>
          </cell>
          <cell r="I551">
            <v>400</v>
          </cell>
          <cell r="J551" t="str">
            <v>LC57C   Cyan</v>
          </cell>
          <cell r="K551">
            <v>400</v>
          </cell>
          <cell r="L551" t="str">
            <v xml:space="preserve"> </v>
          </cell>
          <cell r="M551" t="str">
            <v xml:space="preserve"> </v>
          </cell>
          <cell r="N551" t="str">
            <v xml:space="preserve"> </v>
          </cell>
          <cell r="O551" t="str">
            <v xml:space="preserve"> </v>
          </cell>
          <cell r="P551" t="str">
            <v xml:space="preserve"> </v>
          </cell>
          <cell r="Q551" t="str">
            <v xml:space="preserve"> </v>
          </cell>
          <cell r="R551" t="str">
            <v xml:space="preserve"> </v>
          </cell>
          <cell r="S551" t="str">
            <v xml:space="preserve"> </v>
          </cell>
          <cell r="T551" t="str">
            <v xml:space="preserve"> </v>
          </cell>
          <cell r="U551" t="str">
            <v xml:space="preserve"> </v>
          </cell>
          <cell r="V551" t="str">
            <v xml:space="preserve"> </v>
          </cell>
          <cell r="W551" t="str">
            <v xml:space="preserve"> </v>
          </cell>
          <cell r="X551" t="str">
            <v xml:space="preserve"> </v>
          </cell>
          <cell r="Y551" t="str">
            <v xml:space="preserve"> </v>
          </cell>
          <cell r="Z551" t="str">
            <v xml:space="preserve"> </v>
          </cell>
          <cell r="AA551" t="str">
            <v xml:space="preserve"> </v>
          </cell>
          <cell r="AB551" t="str">
            <v xml:space="preserve"> </v>
          </cell>
          <cell r="AC551" t="str">
            <v xml:space="preserve"> </v>
          </cell>
          <cell r="AD551" t="str">
            <v xml:space="preserve"> </v>
          </cell>
          <cell r="AE551" t="str">
            <v xml:space="preserve"> </v>
          </cell>
          <cell r="AF551" t="str">
            <v>2008 - 2009</v>
          </cell>
          <cell r="AG551" t="str">
            <v>DCP-T220/ T420/ T520/ T720/ T820 or MFC-T920</v>
          </cell>
        </row>
        <row r="552">
          <cell r="A552">
            <v>115</v>
          </cell>
          <cell r="B552" t="str">
            <v>No High yield black ink cartridge</v>
          </cell>
          <cell r="C552" t="str">
            <v xml:space="preserve"> </v>
          </cell>
          <cell r="D552" t="str">
            <v>LC47BK Standard Black</v>
          </cell>
          <cell r="E552">
            <v>500</v>
          </cell>
          <cell r="F552" t="str">
            <v>LC47Y   Yellow</v>
          </cell>
          <cell r="G552">
            <v>400</v>
          </cell>
          <cell r="H552" t="str">
            <v>LC47M   Magenta</v>
          </cell>
          <cell r="I552">
            <v>400</v>
          </cell>
          <cell r="J552" t="str">
            <v>LC47C   Cyan</v>
          </cell>
          <cell r="K552">
            <v>400</v>
          </cell>
          <cell r="L552" t="str">
            <v xml:space="preserve"> </v>
          </cell>
          <cell r="M552" t="str">
            <v xml:space="preserve"> </v>
          </cell>
          <cell r="N552" t="str">
            <v xml:space="preserve"> </v>
          </cell>
          <cell r="O552" t="str">
            <v xml:space="preserve"> </v>
          </cell>
          <cell r="P552" t="str">
            <v xml:space="preserve"> </v>
          </cell>
          <cell r="Q552" t="str">
            <v xml:space="preserve"> </v>
          </cell>
          <cell r="R552" t="str">
            <v xml:space="preserve"> </v>
          </cell>
          <cell r="S552" t="str">
            <v xml:space="preserve"> </v>
          </cell>
          <cell r="T552" t="str">
            <v xml:space="preserve"> </v>
          </cell>
          <cell r="U552" t="str">
            <v xml:space="preserve"> </v>
          </cell>
          <cell r="V552" t="str">
            <v xml:space="preserve"> </v>
          </cell>
          <cell r="W552" t="str">
            <v xml:space="preserve"> </v>
          </cell>
          <cell r="X552" t="str">
            <v xml:space="preserve"> </v>
          </cell>
          <cell r="Y552" t="str">
            <v xml:space="preserve"> </v>
          </cell>
          <cell r="Z552" t="str">
            <v xml:space="preserve"> </v>
          </cell>
          <cell r="AA552" t="str">
            <v xml:space="preserve"> </v>
          </cell>
          <cell r="AB552" t="str">
            <v xml:space="preserve"> </v>
          </cell>
          <cell r="AC552" t="str">
            <v xml:space="preserve"> </v>
          </cell>
          <cell r="AD552" t="str">
            <v xml:space="preserve"> </v>
          </cell>
          <cell r="AE552" t="str">
            <v xml:space="preserve"> </v>
          </cell>
          <cell r="AF552" t="str">
            <v>2005 - 2006</v>
          </cell>
          <cell r="AG552" t="str">
            <v>DCP-T220/ T420/ T520/ T720/ T820 or MFC-T920</v>
          </cell>
        </row>
        <row r="553">
          <cell r="A553">
            <v>110</v>
          </cell>
          <cell r="B553" t="str">
            <v>No High yield black ink cartridge</v>
          </cell>
          <cell r="C553" t="str">
            <v xml:space="preserve"> </v>
          </cell>
          <cell r="D553" t="str">
            <v>LC47BK Standard Black</v>
          </cell>
          <cell r="E553">
            <v>500</v>
          </cell>
          <cell r="F553" t="str">
            <v>LC47Y   Yellow</v>
          </cell>
          <cell r="G553">
            <v>400</v>
          </cell>
          <cell r="H553" t="str">
            <v>LC47M   Magenta</v>
          </cell>
          <cell r="I553">
            <v>400</v>
          </cell>
          <cell r="J553" t="str">
            <v>LC47C   Cyan</v>
          </cell>
          <cell r="K553">
            <v>400</v>
          </cell>
          <cell r="L553" t="str">
            <v xml:space="preserve"> </v>
          </cell>
          <cell r="M553" t="str">
            <v xml:space="preserve"> </v>
          </cell>
          <cell r="N553" t="str">
            <v xml:space="preserve"> </v>
          </cell>
          <cell r="O553" t="str">
            <v xml:space="preserve"> </v>
          </cell>
          <cell r="P553" t="str">
            <v xml:space="preserve"> </v>
          </cell>
          <cell r="Q553" t="str">
            <v xml:space="preserve"> </v>
          </cell>
          <cell r="R553" t="str">
            <v xml:space="preserve"> </v>
          </cell>
          <cell r="S553" t="str">
            <v xml:space="preserve"> </v>
          </cell>
          <cell r="T553" t="str">
            <v xml:space="preserve"> </v>
          </cell>
          <cell r="U553" t="str">
            <v xml:space="preserve"> </v>
          </cell>
          <cell r="V553" t="str">
            <v xml:space="preserve"> </v>
          </cell>
          <cell r="W553" t="str">
            <v xml:space="preserve"> </v>
          </cell>
          <cell r="X553" t="str">
            <v xml:space="preserve"> </v>
          </cell>
          <cell r="Y553" t="str">
            <v xml:space="preserve"> </v>
          </cell>
          <cell r="Z553" t="str">
            <v xml:space="preserve"> </v>
          </cell>
          <cell r="AA553" t="str">
            <v xml:space="preserve"> </v>
          </cell>
          <cell r="AB553" t="str">
            <v xml:space="preserve"> </v>
          </cell>
          <cell r="AC553" t="str">
            <v xml:space="preserve"> </v>
          </cell>
          <cell r="AD553" t="str">
            <v xml:space="preserve"> </v>
          </cell>
          <cell r="AE553" t="str">
            <v xml:space="preserve"> </v>
          </cell>
          <cell r="AF553" t="str">
            <v>2004 - 2005</v>
          </cell>
          <cell r="AG553" t="str">
            <v>DCP-T220/ T420/ T520/ T720/ T820 or MFC-T920</v>
          </cell>
        </row>
        <row r="554">
          <cell r="A554" t="str">
            <v>T500</v>
          </cell>
          <cell r="B554" t="str">
            <v>BT6000BK - Bottle of Black ink</v>
          </cell>
          <cell r="C554">
            <v>6000</v>
          </cell>
          <cell r="D554" t="str">
            <v>BT5000C - Bottle of Cyan ink</v>
          </cell>
          <cell r="E554">
            <v>5000</v>
          </cell>
          <cell r="F554" t="str">
            <v>BT5000Y - Bottle of Yellow ink</v>
          </cell>
          <cell r="G554">
            <v>5000</v>
          </cell>
          <cell r="H554" t="str">
            <v>BT5000M - Bottle of Magenta ink</v>
          </cell>
          <cell r="I554">
            <v>5000</v>
          </cell>
          <cell r="J554" t="str">
            <v xml:space="preserve"> </v>
          </cell>
          <cell r="K554" t="str">
            <v xml:space="preserve"> </v>
          </cell>
          <cell r="L554" t="str">
            <v xml:space="preserve"> </v>
          </cell>
          <cell r="M554" t="str">
            <v xml:space="preserve"> </v>
          </cell>
          <cell r="N554" t="str">
            <v xml:space="preserve"> </v>
          </cell>
          <cell r="O554" t="str">
            <v xml:space="preserve"> </v>
          </cell>
          <cell r="P554" t="str">
            <v xml:space="preserve"> </v>
          </cell>
          <cell r="Q554" t="str">
            <v xml:space="preserve"> </v>
          </cell>
          <cell r="R554" t="str">
            <v xml:space="preserve"> </v>
          </cell>
          <cell r="S554" t="str">
            <v xml:space="preserve"> </v>
          </cell>
          <cell r="T554" t="str">
            <v xml:space="preserve"> </v>
          </cell>
          <cell r="U554" t="str">
            <v xml:space="preserve"> </v>
          </cell>
          <cell r="V554" t="str">
            <v xml:space="preserve"> </v>
          </cell>
          <cell r="W554" t="str">
            <v xml:space="preserve"> </v>
          </cell>
          <cell r="X554" t="str">
            <v xml:space="preserve"> </v>
          </cell>
          <cell r="Y554" t="str">
            <v xml:space="preserve"> </v>
          </cell>
          <cell r="Z554" t="str">
            <v xml:space="preserve"> </v>
          </cell>
          <cell r="AA554" t="str">
            <v xml:space="preserve"> </v>
          </cell>
          <cell r="AB554" t="str">
            <v xml:space="preserve"> </v>
          </cell>
          <cell r="AC554" t="str">
            <v xml:space="preserve"> </v>
          </cell>
          <cell r="AD554" t="str">
            <v xml:space="preserve"> </v>
          </cell>
          <cell r="AE554" t="str">
            <v xml:space="preserve"> </v>
          </cell>
          <cell r="AF554" t="str">
            <v>2016 - 2018</v>
          </cell>
          <cell r="AG554" t="str">
            <v>DCP-T220/ T420/ T520/ T720/ T820 or MFC-T920</v>
          </cell>
        </row>
        <row r="555">
          <cell r="A555" t="str">
            <v>T310</v>
          </cell>
          <cell r="B555" t="str">
            <v>BTD60BK - Bottle of Black ink</v>
          </cell>
          <cell r="C555">
            <v>6500</v>
          </cell>
          <cell r="D555" t="str">
            <v>BT5000C - Bottle of Cyan ink</v>
          </cell>
          <cell r="E555">
            <v>5000</v>
          </cell>
          <cell r="F555" t="str">
            <v>BT5000Y - Bottle of Yellow ink</v>
          </cell>
          <cell r="G555">
            <v>5000</v>
          </cell>
          <cell r="H555" t="str">
            <v>BT5000M - Bottle of Magenta ink</v>
          </cell>
          <cell r="I555">
            <v>5000</v>
          </cell>
          <cell r="J555" t="str">
            <v xml:space="preserve"> </v>
          </cell>
          <cell r="K555" t="str">
            <v xml:space="preserve"> </v>
          </cell>
          <cell r="L555" t="str">
            <v xml:space="preserve"> </v>
          </cell>
          <cell r="M555" t="str">
            <v xml:space="preserve"> </v>
          </cell>
          <cell r="N555" t="str">
            <v xml:space="preserve"> </v>
          </cell>
          <cell r="O555" t="str">
            <v xml:space="preserve"> </v>
          </cell>
          <cell r="P555" t="str">
            <v xml:space="preserve"> </v>
          </cell>
          <cell r="Q555" t="str">
            <v xml:space="preserve"> </v>
          </cell>
          <cell r="R555" t="str">
            <v xml:space="preserve"> </v>
          </cell>
          <cell r="S555" t="str">
            <v xml:space="preserve"> </v>
          </cell>
          <cell r="T555" t="str">
            <v xml:space="preserve"> </v>
          </cell>
          <cell r="U555" t="str">
            <v xml:space="preserve"> </v>
          </cell>
          <cell r="V555" t="str">
            <v xml:space="preserve"> </v>
          </cell>
          <cell r="W555" t="str">
            <v xml:space="preserve"> </v>
          </cell>
          <cell r="X555" t="str">
            <v xml:space="preserve"> </v>
          </cell>
          <cell r="Y555" t="str">
            <v xml:space="preserve"> </v>
          </cell>
          <cell r="Z555" t="str">
            <v xml:space="preserve"> </v>
          </cell>
          <cell r="AA555" t="str">
            <v xml:space="preserve"> </v>
          </cell>
          <cell r="AB555" t="str">
            <v xml:space="preserve"> </v>
          </cell>
          <cell r="AC555" t="str">
            <v xml:space="preserve"> </v>
          </cell>
          <cell r="AD555" t="str">
            <v xml:space="preserve"> </v>
          </cell>
          <cell r="AE555" t="str">
            <v xml:space="preserve"> </v>
          </cell>
          <cell r="AF555" t="str">
            <v>2018 - 2019</v>
          </cell>
          <cell r="AG555" t="str">
            <v>DCP-T520 or DCP-T420 or DCP-T220</v>
          </cell>
        </row>
        <row r="556">
          <cell r="A556" t="str">
            <v>T510</v>
          </cell>
          <cell r="B556" t="str">
            <v>BTD60BK - Bottle of Black ink</v>
          </cell>
          <cell r="C556">
            <v>6500</v>
          </cell>
          <cell r="D556" t="str">
            <v>BT5000C - Bottle of Cyan ink</v>
          </cell>
          <cell r="E556">
            <v>5000</v>
          </cell>
          <cell r="F556" t="str">
            <v>BT5000Y - Bottle of Yellow ink</v>
          </cell>
          <cell r="G556">
            <v>5000</v>
          </cell>
          <cell r="H556" t="str">
            <v>BT5000M - Bottle of Magenta ink</v>
          </cell>
          <cell r="I556">
            <v>5000</v>
          </cell>
          <cell r="J556" t="str">
            <v xml:space="preserve"> </v>
          </cell>
          <cell r="K556" t="str">
            <v xml:space="preserve"> </v>
          </cell>
          <cell r="L556" t="str">
            <v xml:space="preserve"> </v>
          </cell>
          <cell r="M556" t="str">
            <v xml:space="preserve"> </v>
          </cell>
          <cell r="N556" t="str">
            <v xml:space="preserve"> </v>
          </cell>
          <cell r="O556" t="str">
            <v xml:space="preserve"> </v>
          </cell>
          <cell r="P556" t="str">
            <v xml:space="preserve"> </v>
          </cell>
          <cell r="Q556" t="str">
            <v xml:space="preserve"> </v>
          </cell>
          <cell r="R556" t="str">
            <v xml:space="preserve"> </v>
          </cell>
          <cell r="S556" t="str">
            <v xml:space="preserve"> </v>
          </cell>
          <cell r="T556" t="str">
            <v xml:space="preserve"> </v>
          </cell>
          <cell r="U556" t="str">
            <v xml:space="preserve"> </v>
          </cell>
          <cell r="V556" t="str">
            <v xml:space="preserve"> </v>
          </cell>
          <cell r="W556" t="str">
            <v xml:space="preserve"> </v>
          </cell>
          <cell r="X556" t="str">
            <v xml:space="preserve"> </v>
          </cell>
          <cell r="Y556" t="str">
            <v xml:space="preserve"> </v>
          </cell>
          <cell r="Z556" t="str">
            <v xml:space="preserve"> </v>
          </cell>
          <cell r="AA556" t="str">
            <v xml:space="preserve"> </v>
          </cell>
          <cell r="AB556" t="str">
            <v xml:space="preserve"> </v>
          </cell>
          <cell r="AC556" t="str">
            <v xml:space="preserve"> </v>
          </cell>
          <cell r="AD556" t="str">
            <v xml:space="preserve"> </v>
          </cell>
          <cell r="AE556" t="str">
            <v xml:space="preserve"> </v>
          </cell>
          <cell r="AF556" t="str">
            <v>2019 - 2021</v>
          </cell>
          <cell r="AG556" t="str">
            <v>DCP-T520 or DCP-T420 or DCP-T220</v>
          </cell>
        </row>
        <row r="557">
          <cell r="A557" t="str">
            <v>T710</v>
          </cell>
          <cell r="B557" t="str">
            <v>BTD60BK - Bottle of Black ink</v>
          </cell>
          <cell r="C557">
            <v>6500</v>
          </cell>
          <cell r="D557" t="str">
            <v>BT5000C - Bottle of Cyan ink</v>
          </cell>
          <cell r="E557">
            <v>5000</v>
          </cell>
          <cell r="F557" t="str">
            <v>BT5000Y - Bottle of Yellow ink</v>
          </cell>
          <cell r="G557">
            <v>5000</v>
          </cell>
          <cell r="H557" t="str">
            <v>BT5000M - Bottle of Magenta ink</v>
          </cell>
          <cell r="I557">
            <v>5000</v>
          </cell>
          <cell r="J557" t="str">
            <v xml:space="preserve"> </v>
          </cell>
          <cell r="K557" t="str">
            <v xml:space="preserve"> </v>
          </cell>
          <cell r="L557" t="str">
            <v xml:space="preserve"> </v>
          </cell>
          <cell r="M557" t="str">
            <v xml:space="preserve"> </v>
          </cell>
          <cell r="N557" t="str">
            <v xml:space="preserve"> </v>
          </cell>
          <cell r="O557" t="str">
            <v xml:space="preserve"> </v>
          </cell>
          <cell r="P557" t="str">
            <v xml:space="preserve"> </v>
          </cell>
          <cell r="Q557" t="str">
            <v xml:space="preserve"> </v>
          </cell>
          <cell r="R557" t="str">
            <v xml:space="preserve"> </v>
          </cell>
          <cell r="S557" t="str">
            <v xml:space="preserve"> </v>
          </cell>
          <cell r="T557" t="str">
            <v xml:space="preserve"> </v>
          </cell>
          <cell r="U557" t="str">
            <v xml:space="preserve"> </v>
          </cell>
          <cell r="V557" t="str">
            <v xml:space="preserve"> </v>
          </cell>
          <cell r="W557" t="str">
            <v xml:space="preserve"> </v>
          </cell>
          <cell r="X557" t="str">
            <v xml:space="preserve"> </v>
          </cell>
          <cell r="Y557" t="str">
            <v xml:space="preserve"> </v>
          </cell>
          <cell r="Z557" t="str">
            <v xml:space="preserve"> </v>
          </cell>
          <cell r="AA557" t="str">
            <v xml:space="preserve"> </v>
          </cell>
          <cell r="AB557" t="str">
            <v xml:space="preserve"> </v>
          </cell>
          <cell r="AC557" t="str">
            <v xml:space="preserve"> </v>
          </cell>
          <cell r="AD557" t="str">
            <v xml:space="preserve"> </v>
          </cell>
          <cell r="AE557" t="str">
            <v xml:space="preserve"> </v>
          </cell>
          <cell r="AF557" t="str">
            <v>2019 - 2021</v>
          </cell>
          <cell r="AG557" t="str">
            <v>DCP-T720</v>
          </cell>
        </row>
        <row r="558">
          <cell r="A558" t="str">
            <v>T910</v>
          </cell>
          <cell r="B558" t="str">
            <v>BTD60BK - Bottle of Black ink</v>
          </cell>
          <cell r="C558">
            <v>6500</v>
          </cell>
          <cell r="D558" t="str">
            <v>BT5000C - Bottle of Cyan ink</v>
          </cell>
          <cell r="E558">
            <v>5000</v>
          </cell>
          <cell r="F558" t="str">
            <v>BT5000Y - Bottle of Yellow ink</v>
          </cell>
          <cell r="G558">
            <v>5000</v>
          </cell>
          <cell r="H558" t="str">
            <v>BT5000M - Bottle of Magenta ink</v>
          </cell>
          <cell r="I558">
            <v>5000</v>
          </cell>
          <cell r="J558" t="str">
            <v xml:space="preserve"> </v>
          </cell>
          <cell r="K558" t="str">
            <v xml:space="preserve"> </v>
          </cell>
          <cell r="L558" t="str">
            <v xml:space="preserve"> </v>
          </cell>
          <cell r="M558" t="str">
            <v xml:space="preserve"> </v>
          </cell>
          <cell r="N558" t="str">
            <v xml:space="preserve"> </v>
          </cell>
          <cell r="O558" t="str">
            <v xml:space="preserve"> </v>
          </cell>
          <cell r="P558" t="str">
            <v xml:space="preserve"> </v>
          </cell>
          <cell r="Q558" t="str">
            <v xml:space="preserve"> </v>
          </cell>
          <cell r="R558" t="str">
            <v xml:space="preserve"> </v>
          </cell>
          <cell r="S558" t="str">
            <v xml:space="preserve"> </v>
          </cell>
          <cell r="T558" t="str">
            <v xml:space="preserve"> </v>
          </cell>
          <cell r="U558" t="str">
            <v xml:space="preserve"> </v>
          </cell>
          <cell r="V558" t="str">
            <v xml:space="preserve"> </v>
          </cell>
          <cell r="W558" t="str">
            <v xml:space="preserve"> </v>
          </cell>
          <cell r="X558" t="str">
            <v xml:space="preserve"> </v>
          </cell>
          <cell r="Y558" t="str">
            <v xml:space="preserve"> </v>
          </cell>
          <cell r="Z558" t="str">
            <v xml:space="preserve"> </v>
          </cell>
          <cell r="AA558" t="str">
            <v xml:space="preserve"> </v>
          </cell>
          <cell r="AB558" t="str">
            <v xml:space="preserve"> </v>
          </cell>
          <cell r="AC558" t="str">
            <v xml:space="preserve"> </v>
          </cell>
          <cell r="AD558" t="str">
            <v xml:space="preserve"> </v>
          </cell>
          <cell r="AE558" t="str">
            <v xml:space="preserve"> </v>
          </cell>
          <cell r="AF558" t="str">
            <v>2019 - 2021</v>
          </cell>
          <cell r="AG558" t="str">
            <v>MFC-T920</v>
          </cell>
        </row>
        <row r="559">
          <cell r="A559" t="str">
            <v>T220</v>
          </cell>
          <cell r="B559" t="str">
            <v>BTD60BK - Bottle of Black ink</v>
          </cell>
          <cell r="C559">
            <v>7500</v>
          </cell>
          <cell r="D559" t="str">
            <v>BT5000C - Bottle of Cyan ink</v>
          </cell>
          <cell r="E559">
            <v>5000</v>
          </cell>
          <cell r="F559" t="str">
            <v>BT5000Y - Bottle of Yellow ink</v>
          </cell>
          <cell r="G559">
            <v>5000</v>
          </cell>
          <cell r="H559" t="str">
            <v>BT5000M - Bottle of Magenta ink</v>
          </cell>
          <cell r="I559">
            <v>5000</v>
          </cell>
          <cell r="J559" t="str">
            <v xml:space="preserve"> </v>
          </cell>
          <cell r="K559" t="str">
            <v xml:space="preserve"> </v>
          </cell>
          <cell r="L559" t="str">
            <v xml:space="preserve"> </v>
          </cell>
          <cell r="M559" t="str">
            <v xml:space="preserve"> </v>
          </cell>
          <cell r="N559" t="str">
            <v xml:space="preserve"> </v>
          </cell>
          <cell r="O559" t="str">
            <v xml:space="preserve"> </v>
          </cell>
          <cell r="P559" t="str">
            <v xml:space="preserve"> </v>
          </cell>
          <cell r="Q559" t="str">
            <v xml:space="preserve"> </v>
          </cell>
          <cell r="R559" t="str">
            <v xml:space="preserve"> </v>
          </cell>
          <cell r="S559" t="str">
            <v xml:space="preserve"> </v>
          </cell>
          <cell r="T559" t="str">
            <v xml:space="preserve"> </v>
          </cell>
          <cell r="U559" t="str">
            <v xml:space="preserve"> </v>
          </cell>
          <cell r="V559" t="str">
            <v xml:space="preserve"> </v>
          </cell>
          <cell r="W559" t="str">
            <v xml:space="preserve"> </v>
          </cell>
          <cell r="X559" t="str">
            <v xml:space="preserve"> </v>
          </cell>
          <cell r="Y559" t="str">
            <v xml:space="preserve"> </v>
          </cell>
          <cell r="Z559" t="str">
            <v xml:space="preserve"> </v>
          </cell>
          <cell r="AA559" t="str">
            <v xml:space="preserve"> </v>
          </cell>
          <cell r="AB559" t="str">
            <v xml:space="preserve"> </v>
          </cell>
          <cell r="AC559" t="str">
            <v xml:space="preserve"> </v>
          </cell>
          <cell r="AD559" t="str">
            <v xml:space="preserve"> </v>
          </cell>
          <cell r="AE559" t="str">
            <v xml:space="preserve"> </v>
          </cell>
          <cell r="AF559" t="str">
            <v xml:space="preserve">2021 - </v>
          </cell>
          <cell r="AG559" t="str">
            <v>This is a current model</v>
          </cell>
        </row>
        <row r="560">
          <cell r="A560" t="str">
            <v>T420</v>
          </cell>
          <cell r="B560" t="str">
            <v>BTD60BK - Bottle of Black ink</v>
          </cell>
          <cell r="C560">
            <v>7500</v>
          </cell>
          <cell r="D560" t="str">
            <v>BT5000C - Bottle of Cyan ink</v>
          </cell>
          <cell r="E560">
            <v>5000</v>
          </cell>
          <cell r="F560" t="str">
            <v>BT5000Y - Bottle of Yellow ink</v>
          </cell>
          <cell r="G560">
            <v>5000</v>
          </cell>
          <cell r="H560" t="str">
            <v>BT5000M - Bottle of Magenta ink</v>
          </cell>
          <cell r="I560">
            <v>5000</v>
          </cell>
          <cell r="J560" t="str">
            <v xml:space="preserve"> </v>
          </cell>
          <cell r="K560" t="str">
            <v xml:space="preserve"> </v>
          </cell>
          <cell r="L560" t="str">
            <v xml:space="preserve"> </v>
          </cell>
          <cell r="M560" t="str">
            <v xml:space="preserve"> </v>
          </cell>
          <cell r="N560" t="str">
            <v xml:space="preserve"> </v>
          </cell>
          <cell r="O560" t="str">
            <v xml:space="preserve"> </v>
          </cell>
          <cell r="P560" t="str">
            <v xml:space="preserve"> </v>
          </cell>
          <cell r="Q560" t="str">
            <v xml:space="preserve"> </v>
          </cell>
          <cell r="R560" t="str">
            <v xml:space="preserve"> </v>
          </cell>
          <cell r="S560" t="str">
            <v xml:space="preserve"> </v>
          </cell>
          <cell r="T560" t="str">
            <v xml:space="preserve"> </v>
          </cell>
          <cell r="U560" t="str">
            <v xml:space="preserve"> </v>
          </cell>
          <cell r="V560" t="str">
            <v xml:space="preserve"> </v>
          </cell>
          <cell r="W560" t="str">
            <v xml:space="preserve"> </v>
          </cell>
          <cell r="X560" t="str">
            <v xml:space="preserve"> </v>
          </cell>
          <cell r="Y560" t="str">
            <v xml:space="preserve"> </v>
          </cell>
          <cell r="Z560" t="str">
            <v xml:space="preserve"> </v>
          </cell>
          <cell r="AA560" t="str">
            <v xml:space="preserve"> </v>
          </cell>
          <cell r="AB560" t="str">
            <v xml:space="preserve"> </v>
          </cell>
          <cell r="AC560" t="str">
            <v xml:space="preserve"> </v>
          </cell>
          <cell r="AD560" t="str">
            <v xml:space="preserve"> </v>
          </cell>
          <cell r="AE560" t="str">
            <v xml:space="preserve"> </v>
          </cell>
          <cell r="AF560" t="str">
            <v xml:space="preserve">2021 - </v>
          </cell>
          <cell r="AG560" t="str">
            <v>This is a current model</v>
          </cell>
        </row>
        <row r="561">
          <cell r="A561" t="str">
            <v>T520</v>
          </cell>
          <cell r="B561" t="str">
            <v>BTD60BK - Bottle of Black ink</v>
          </cell>
          <cell r="C561">
            <v>7500</v>
          </cell>
          <cell r="D561" t="str">
            <v>BT5000C - Bottle of Cyan ink</v>
          </cell>
          <cell r="E561">
            <v>5000</v>
          </cell>
          <cell r="F561" t="str">
            <v>BT5000Y - Bottle of Yellow ink</v>
          </cell>
          <cell r="G561">
            <v>5000</v>
          </cell>
          <cell r="H561" t="str">
            <v>BT5000M - Bottle of Magenta ink</v>
          </cell>
          <cell r="I561">
            <v>5000</v>
          </cell>
          <cell r="J561" t="str">
            <v xml:space="preserve"> </v>
          </cell>
          <cell r="K561" t="str">
            <v xml:space="preserve"> </v>
          </cell>
          <cell r="L561" t="str">
            <v xml:space="preserve"> </v>
          </cell>
          <cell r="M561" t="str">
            <v xml:space="preserve"> </v>
          </cell>
          <cell r="N561" t="str">
            <v xml:space="preserve"> </v>
          </cell>
          <cell r="O561" t="str">
            <v xml:space="preserve"> </v>
          </cell>
          <cell r="P561" t="str">
            <v xml:space="preserve"> </v>
          </cell>
          <cell r="Q561" t="str">
            <v xml:space="preserve"> </v>
          </cell>
          <cell r="R561" t="str">
            <v xml:space="preserve"> </v>
          </cell>
          <cell r="S561" t="str">
            <v xml:space="preserve"> </v>
          </cell>
          <cell r="T561" t="str">
            <v xml:space="preserve"> </v>
          </cell>
          <cell r="U561" t="str">
            <v xml:space="preserve"> </v>
          </cell>
          <cell r="V561" t="str">
            <v xml:space="preserve"> </v>
          </cell>
          <cell r="W561" t="str">
            <v xml:space="preserve"> </v>
          </cell>
          <cell r="X561" t="str">
            <v xml:space="preserve"> </v>
          </cell>
          <cell r="Y561" t="str">
            <v xml:space="preserve"> </v>
          </cell>
          <cell r="Z561" t="str">
            <v xml:space="preserve"> </v>
          </cell>
          <cell r="AA561" t="str">
            <v xml:space="preserve"> </v>
          </cell>
          <cell r="AB561" t="str">
            <v xml:space="preserve"> </v>
          </cell>
          <cell r="AC561" t="str">
            <v xml:space="preserve"> </v>
          </cell>
          <cell r="AD561" t="str">
            <v xml:space="preserve"> </v>
          </cell>
          <cell r="AE561" t="str">
            <v xml:space="preserve"> </v>
          </cell>
          <cell r="AF561" t="str">
            <v xml:space="preserve">2021 - </v>
          </cell>
          <cell r="AG561" t="str">
            <v>This is a current model</v>
          </cell>
        </row>
        <row r="562">
          <cell r="A562" t="str">
            <v>T720</v>
          </cell>
          <cell r="B562" t="str">
            <v>BTD60BK - Bottle of Black ink</v>
          </cell>
          <cell r="C562">
            <v>7500</v>
          </cell>
          <cell r="D562" t="str">
            <v>BT5000C - Bottle of Cyan ink</v>
          </cell>
          <cell r="E562">
            <v>5000</v>
          </cell>
          <cell r="F562" t="str">
            <v>BT5000Y - Bottle of Yellow ink</v>
          </cell>
          <cell r="G562">
            <v>5000</v>
          </cell>
          <cell r="H562" t="str">
            <v>BT5000M - Bottle of Magenta ink</v>
          </cell>
          <cell r="I562">
            <v>5000</v>
          </cell>
          <cell r="J562" t="str">
            <v xml:space="preserve"> </v>
          </cell>
          <cell r="K562" t="str">
            <v xml:space="preserve"> </v>
          </cell>
          <cell r="L562" t="str">
            <v xml:space="preserve"> </v>
          </cell>
          <cell r="M562" t="str">
            <v xml:space="preserve"> </v>
          </cell>
          <cell r="N562" t="str">
            <v xml:space="preserve"> </v>
          </cell>
          <cell r="O562" t="str">
            <v xml:space="preserve"> </v>
          </cell>
          <cell r="P562" t="str">
            <v xml:space="preserve"> </v>
          </cell>
          <cell r="Q562" t="str">
            <v xml:space="preserve"> </v>
          </cell>
          <cell r="R562" t="str">
            <v xml:space="preserve"> </v>
          </cell>
          <cell r="S562" t="str">
            <v xml:space="preserve"> </v>
          </cell>
          <cell r="T562" t="str">
            <v xml:space="preserve"> </v>
          </cell>
          <cell r="U562" t="str">
            <v xml:space="preserve"> </v>
          </cell>
          <cell r="V562" t="str">
            <v xml:space="preserve"> </v>
          </cell>
          <cell r="W562" t="str">
            <v xml:space="preserve"> </v>
          </cell>
          <cell r="X562" t="str">
            <v xml:space="preserve"> </v>
          </cell>
          <cell r="Y562" t="str">
            <v xml:space="preserve"> </v>
          </cell>
          <cell r="Z562" t="str">
            <v xml:space="preserve"> </v>
          </cell>
          <cell r="AA562" t="str">
            <v xml:space="preserve"> </v>
          </cell>
          <cell r="AB562" t="str">
            <v xml:space="preserve"> </v>
          </cell>
          <cell r="AC562" t="str">
            <v xml:space="preserve"> </v>
          </cell>
          <cell r="AD562" t="str">
            <v xml:space="preserve"> </v>
          </cell>
          <cell r="AE562" t="str">
            <v xml:space="preserve"> </v>
          </cell>
          <cell r="AF562" t="str">
            <v xml:space="preserve">2021 - </v>
          </cell>
          <cell r="AG562" t="str">
            <v>This is a current model</v>
          </cell>
        </row>
        <row r="563">
          <cell r="A563" t="str">
            <v>T820</v>
          </cell>
          <cell r="B563" t="str">
            <v>BTD60BK - Bottle of Black ink</v>
          </cell>
          <cell r="C563">
            <v>7500</v>
          </cell>
          <cell r="D563" t="str">
            <v>BT5000C - Bottle of Cyan ink</v>
          </cell>
          <cell r="E563">
            <v>5000</v>
          </cell>
          <cell r="F563" t="str">
            <v>BT5000Y - Bottle of Yellow ink</v>
          </cell>
          <cell r="G563">
            <v>5000</v>
          </cell>
          <cell r="H563" t="str">
            <v>BT5000M - Bottle of Magenta ink</v>
          </cell>
          <cell r="I563">
            <v>5000</v>
          </cell>
          <cell r="J563" t="str">
            <v xml:space="preserve"> </v>
          </cell>
          <cell r="K563" t="str">
            <v xml:space="preserve"> </v>
          </cell>
          <cell r="L563" t="str">
            <v xml:space="preserve"> </v>
          </cell>
          <cell r="M563" t="str">
            <v xml:space="preserve"> </v>
          </cell>
          <cell r="N563" t="str">
            <v xml:space="preserve"> </v>
          </cell>
          <cell r="O563" t="str">
            <v xml:space="preserve"> </v>
          </cell>
          <cell r="P563" t="str">
            <v xml:space="preserve"> </v>
          </cell>
          <cell r="Q563" t="str">
            <v xml:space="preserve"> </v>
          </cell>
          <cell r="R563" t="str">
            <v xml:space="preserve"> </v>
          </cell>
          <cell r="S563" t="str">
            <v xml:space="preserve"> </v>
          </cell>
          <cell r="T563" t="str">
            <v xml:space="preserve"> </v>
          </cell>
          <cell r="U563" t="str">
            <v xml:space="preserve"> </v>
          </cell>
          <cell r="V563" t="str">
            <v xml:space="preserve"> </v>
          </cell>
          <cell r="W563" t="str">
            <v xml:space="preserve"> </v>
          </cell>
          <cell r="X563" t="str">
            <v xml:space="preserve"> </v>
          </cell>
          <cell r="Y563" t="str">
            <v xml:space="preserve"> </v>
          </cell>
          <cell r="Z563" t="str">
            <v xml:space="preserve"> </v>
          </cell>
          <cell r="AA563" t="str">
            <v xml:space="preserve"> </v>
          </cell>
          <cell r="AB563" t="str">
            <v xml:space="preserve"> </v>
          </cell>
          <cell r="AC563" t="str">
            <v xml:space="preserve"> </v>
          </cell>
          <cell r="AD563" t="str">
            <v xml:space="preserve"> </v>
          </cell>
          <cell r="AE563" t="str">
            <v xml:space="preserve"> </v>
          </cell>
          <cell r="AF563" t="str">
            <v xml:space="preserve">2021 - </v>
          </cell>
          <cell r="AG563" t="str">
            <v>This is a current model</v>
          </cell>
        </row>
        <row r="564">
          <cell r="A564" t="str">
            <v>T920</v>
          </cell>
          <cell r="B564" t="str">
            <v>BTD60BK - Bottle of Black ink</v>
          </cell>
          <cell r="C564">
            <v>7500</v>
          </cell>
          <cell r="D564" t="str">
            <v>BT5000C - Bottle of Cyan ink</v>
          </cell>
          <cell r="E564">
            <v>5000</v>
          </cell>
          <cell r="F564" t="str">
            <v>BT5000Y - Bottle of Yellow ink</v>
          </cell>
          <cell r="G564">
            <v>5000</v>
          </cell>
          <cell r="H564" t="str">
            <v>BT5000M - Bottle of Magenta ink</v>
          </cell>
          <cell r="I564">
            <v>5000</v>
          </cell>
          <cell r="J564" t="str">
            <v xml:space="preserve"> </v>
          </cell>
          <cell r="K564" t="str">
            <v xml:space="preserve"> </v>
          </cell>
          <cell r="L564" t="str">
            <v xml:space="preserve"> </v>
          </cell>
          <cell r="M564" t="str">
            <v xml:space="preserve"> </v>
          </cell>
          <cell r="N564" t="str">
            <v xml:space="preserve"> </v>
          </cell>
          <cell r="O564" t="str">
            <v xml:space="preserve"> </v>
          </cell>
          <cell r="P564" t="str">
            <v xml:space="preserve"> </v>
          </cell>
          <cell r="Q564" t="str">
            <v xml:space="preserve"> </v>
          </cell>
          <cell r="R564" t="str">
            <v xml:space="preserve"> </v>
          </cell>
          <cell r="S564" t="str">
            <v xml:space="preserve"> </v>
          </cell>
          <cell r="T564" t="str">
            <v xml:space="preserve"> </v>
          </cell>
          <cell r="U564" t="str">
            <v xml:space="preserve"> </v>
          </cell>
          <cell r="V564" t="str">
            <v xml:space="preserve"> </v>
          </cell>
          <cell r="W564" t="str">
            <v xml:space="preserve"> </v>
          </cell>
          <cell r="X564" t="str">
            <v xml:space="preserve"> </v>
          </cell>
          <cell r="Y564" t="str">
            <v xml:space="preserve"> </v>
          </cell>
          <cell r="Z564" t="str">
            <v xml:space="preserve"> </v>
          </cell>
          <cell r="AA564" t="str">
            <v xml:space="preserve"> </v>
          </cell>
          <cell r="AB564" t="str">
            <v xml:space="preserve"> </v>
          </cell>
          <cell r="AC564" t="str">
            <v xml:space="preserve"> </v>
          </cell>
          <cell r="AD564" t="str">
            <v xml:space="preserve"> </v>
          </cell>
          <cell r="AE564" t="str">
            <v xml:space="preserve"> </v>
          </cell>
          <cell r="AF564" t="str">
            <v xml:space="preserve">2021 - </v>
          </cell>
          <cell r="AG564" t="str">
            <v>This is a current model</v>
          </cell>
        </row>
        <row r="565">
          <cell r="P565" t="str">
            <v xml:space="preserve"> </v>
          </cell>
          <cell r="Q565" t="str">
            <v xml:space="preserve"> </v>
          </cell>
          <cell r="R565" t="str">
            <v xml:space="preserve"> </v>
          </cell>
          <cell r="S565" t="str">
            <v xml:space="preserve"> </v>
          </cell>
          <cell r="T565" t="str">
            <v xml:space="preserve"> </v>
          </cell>
          <cell r="U565" t="str">
            <v xml:space="preserve"> </v>
          </cell>
          <cell r="V565" t="str">
            <v xml:space="preserve"> </v>
          </cell>
          <cell r="W565" t="str">
            <v xml:space="preserve"> </v>
          </cell>
          <cell r="X565" t="str">
            <v xml:space="preserve"> </v>
          </cell>
          <cell r="Y565" t="str">
            <v xml:space="preserve"> </v>
          </cell>
          <cell r="Z565" t="str">
            <v xml:space="preserve"> </v>
          </cell>
          <cell r="AA565" t="str">
            <v xml:space="preserve"> </v>
          </cell>
          <cell r="AB565" t="str">
            <v xml:space="preserve"> </v>
          </cell>
          <cell r="AC565" t="str">
            <v xml:space="preserve"> </v>
          </cell>
          <cell r="AD565" t="str">
            <v xml:space="preserve"> </v>
          </cell>
          <cell r="AE565" t="str">
            <v xml:space="preserve"> </v>
          </cell>
        </row>
        <row r="566">
          <cell r="P566" t="str">
            <v xml:space="preserve"> </v>
          </cell>
          <cell r="Q566" t="str">
            <v xml:space="preserve"> </v>
          </cell>
          <cell r="R566" t="str">
            <v xml:space="preserve"> </v>
          </cell>
          <cell r="S566" t="str">
            <v xml:space="preserve"> </v>
          </cell>
          <cell r="T566" t="str">
            <v xml:space="preserve"> </v>
          </cell>
          <cell r="U566" t="str">
            <v xml:space="preserve"> </v>
          </cell>
          <cell r="V566" t="str">
            <v xml:space="preserve"> </v>
          </cell>
          <cell r="W566" t="str">
            <v xml:space="preserve"> </v>
          </cell>
          <cell r="X566" t="str">
            <v xml:space="preserve"> </v>
          </cell>
          <cell r="Y566" t="str">
            <v xml:space="preserve"> </v>
          </cell>
          <cell r="Z566" t="str">
            <v xml:space="preserve"> </v>
          </cell>
          <cell r="AA566" t="str">
            <v xml:space="preserve"> </v>
          </cell>
          <cell r="AB566" t="str">
            <v xml:space="preserve"> </v>
          </cell>
          <cell r="AC566" t="str">
            <v xml:space="preserve"> </v>
          </cell>
          <cell r="AD566" t="str">
            <v xml:space="preserve"> </v>
          </cell>
          <cell r="AE566" t="str">
            <v xml:space="preserve"> </v>
          </cell>
        </row>
        <row r="567">
          <cell r="P567" t="str">
            <v xml:space="preserve"> </v>
          </cell>
          <cell r="Q567" t="str">
            <v xml:space="preserve"> </v>
          </cell>
          <cell r="R567" t="str">
            <v xml:space="preserve"> </v>
          </cell>
          <cell r="S567" t="str">
            <v xml:space="preserve"> </v>
          </cell>
          <cell r="T567" t="str">
            <v xml:space="preserve"> </v>
          </cell>
          <cell r="U567" t="str">
            <v xml:space="preserve"> </v>
          </cell>
          <cell r="V567" t="str">
            <v xml:space="preserve"> </v>
          </cell>
          <cell r="W567" t="str">
            <v xml:space="preserve"> </v>
          </cell>
          <cell r="X567" t="str">
            <v xml:space="preserve"> </v>
          </cell>
          <cell r="Y567" t="str">
            <v xml:space="preserve"> </v>
          </cell>
          <cell r="Z567" t="str">
            <v xml:space="preserve"> </v>
          </cell>
          <cell r="AA567" t="str">
            <v xml:space="preserve"> </v>
          </cell>
          <cell r="AB567" t="str">
            <v xml:space="preserve"> </v>
          </cell>
          <cell r="AC567" t="str">
            <v xml:space="preserve"> </v>
          </cell>
          <cell r="AD567" t="str">
            <v xml:space="preserve"> </v>
          </cell>
          <cell r="AE567" t="str">
            <v xml:space="preserve"> </v>
          </cell>
        </row>
        <row r="568">
          <cell r="P568" t="str">
            <v xml:space="preserve"> </v>
          </cell>
          <cell r="Q568" t="str">
            <v xml:space="preserve"> </v>
          </cell>
          <cell r="R568" t="str">
            <v xml:space="preserve"> </v>
          </cell>
          <cell r="S568" t="str">
            <v xml:space="preserve"> </v>
          </cell>
          <cell r="T568" t="str">
            <v xml:space="preserve"> </v>
          </cell>
          <cell r="U568" t="str">
            <v xml:space="preserve"> </v>
          </cell>
          <cell r="V568" t="str">
            <v xml:space="preserve"> </v>
          </cell>
          <cell r="W568" t="str">
            <v xml:space="preserve"> </v>
          </cell>
          <cell r="X568" t="str">
            <v xml:space="preserve"> </v>
          </cell>
          <cell r="Y568" t="str">
            <v xml:space="preserve"> </v>
          </cell>
          <cell r="Z568" t="str">
            <v xml:space="preserve"> </v>
          </cell>
          <cell r="AA568" t="str">
            <v xml:space="preserve"> </v>
          </cell>
          <cell r="AB568" t="str">
            <v xml:space="preserve"> </v>
          </cell>
          <cell r="AC568" t="str">
            <v xml:space="preserve"> </v>
          </cell>
          <cell r="AD568" t="str">
            <v xml:space="preserve"> </v>
          </cell>
          <cell r="AE568" t="str">
            <v xml:space="preserve"> </v>
          </cell>
        </row>
        <row r="569">
          <cell r="P569" t="str">
            <v xml:space="preserve"> </v>
          </cell>
          <cell r="Q569" t="str">
            <v xml:space="preserve"> </v>
          </cell>
          <cell r="R569" t="str">
            <v xml:space="preserve"> </v>
          </cell>
          <cell r="S569" t="str">
            <v xml:space="preserve"> </v>
          </cell>
          <cell r="T569" t="str">
            <v xml:space="preserve"> </v>
          </cell>
          <cell r="U569" t="str">
            <v xml:space="preserve"> </v>
          </cell>
          <cell r="V569" t="str">
            <v xml:space="preserve"> </v>
          </cell>
          <cell r="W569" t="str">
            <v xml:space="preserve"> </v>
          </cell>
          <cell r="X569" t="str">
            <v xml:space="preserve"> </v>
          </cell>
          <cell r="Y569" t="str">
            <v xml:space="preserve"> </v>
          </cell>
          <cell r="Z569" t="str">
            <v xml:space="preserve"> </v>
          </cell>
          <cell r="AA569" t="str">
            <v xml:space="preserve"> </v>
          </cell>
          <cell r="AB569" t="str">
            <v xml:space="preserve"> </v>
          </cell>
          <cell r="AC569" t="str">
            <v xml:space="preserve"> </v>
          </cell>
          <cell r="AD569" t="str">
            <v xml:space="preserve"> </v>
          </cell>
          <cell r="AE569" t="str">
            <v xml:space="preserve"> </v>
          </cell>
        </row>
        <row r="570">
          <cell r="A570" t="str">
            <v>Others 480</v>
          </cell>
          <cell r="P570" t="str">
            <v xml:space="preserve"> </v>
          </cell>
          <cell r="Q570" t="str">
            <v xml:space="preserve"> </v>
          </cell>
          <cell r="R570" t="str">
            <v xml:space="preserve"> </v>
          </cell>
          <cell r="S570" t="str">
            <v xml:space="preserve"> </v>
          </cell>
          <cell r="T570" t="str">
            <v xml:space="preserve"> </v>
          </cell>
          <cell r="U570" t="str">
            <v xml:space="preserve"> </v>
          </cell>
          <cell r="V570" t="str">
            <v xml:space="preserve"> </v>
          </cell>
          <cell r="W570" t="str">
            <v xml:space="preserve"> </v>
          </cell>
          <cell r="X570" t="str">
            <v xml:space="preserve"> </v>
          </cell>
          <cell r="Y570" t="str">
            <v xml:space="preserve"> </v>
          </cell>
          <cell r="Z570" t="str">
            <v xml:space="preserve"> </v>
          </cell>
          <cell r="AA570" t="str">
            <v xml:space="preserve"> </v>
          </cell>
          <cell r="AB570" t="str">
            <v xml:space="preserve"> </v>
          </cell>
          <cell r="AC570" t="str">
            <v xml:space="preserve"> </v>
          </cell>
          <cell r="AD570" t="str">
            <v xml:space="preserve"> </v>
          </cell>
          <cell r="AE570" t="str">
            <v xml:space="preserve"> </v>
          </cell>
        </row>
        <row r="571">
          <cell r="A571">
            <v>425</v>
          </cell>
          <cell r="B571" t="str">
            <v xml:space="preserve">AR002 </v>
          </cell>
          <cell r="C571" t="str">
            <v>Carbon ribbon</v>
          </cell>
          <cell r="D571" t="str">
            <v>ER008</v>
          </cell>
          <cell r="E571" t="str">
            <v>Lift off tape</v>
          </cell>
          <cell r="F571" t="str">
            <v>AR001</v>
          </cell>
          <cell r="G571" t="str">
            <v>Nylon Ribbon</v>
          </cell>
          <cell r="H571" t="str">
            <v xml:space="preserve"> </v>
          </cell>
          <cell r="I571" t="str">
            <v xml:space="preserve"> </v>
          </cell>
          <cell r="J571" t="str">
            <v xml:space="preserve"> </v>
          </cell>
          <cell r="K571" t="str">
            <v xml:space="preserve"> </v>
          </cell>
          <cell r="L571" t="str">
            <v xml:space="preserve"> </v>
          </cell>
          <cell r="M571" t="str">
            <v xml:space="preserve"> </v>
          </cell>
          <cell r="N571" t="str">
            <v xml:space="preserve"> </v>
          </cell>
          <cell r="O571" t="str">
            <v xml:space="preserve"> </v>
          </cell>
          <cell r="P571" t="str">
            <v xml:space="preserve"> </v>
          </cell>
          <cell r="Q571" t="str">
            <v xml:space="preserve"> </v>
          </cell>
          <cell r="R571" t="str">
            <v xml:space="preserve"> </v>
          </cell>
          <cell r="S571" t="str">
            <v xml:space="preserve"> </v>
          </cell>
          <cell r="T571" t="str">
            <v xml:space="preserve"> </v>
          </cell>
          <cell r="U571" t="str">
            <v xml:space="preserve"> </v>
          </cell>
          <cell r="V571" t="str">
            <v xml:space="preserve"> </v>
          </cell>
          <cell r="W571" t="str">
            <v xml:space="preserve"> </v>
          </cell>
          <cell r="X571" t="str">
            <v xml:space="preserve"> </v>
          </cell>
          <cell r="Y571" t="str">
            <v xml:space="preserve"> </v>
          </cell>
          <cell r="Z571" t="str">
            <v xml:space="preserve"> </v>
          </cell>
          <cell r="AA571" t="str">
            <v xml:space="preserve"> </v>
          </cell>
          <cell r="AB571" t="str">
            <v xml:space="preserve"> </v>
          </cell>
          <cell r="AC571" t="str">
            <v xml:space="preserve"> </v>
          </cell>
          <cell r="AD571" t="str">
            <v xml:space="preserve"> </v>
          </cell>
          <cell r="AE571" t="str">
            <v xml:space="preserve"> </v>
          </cell>
          <cell r="AF571" t="str">
            <v>2008 - 2012</v>
          </cell>
          <cell r="AG571" t="str">
            <v>Check with your dealer</v>
          </cell>
        </row>
        <row r="572">
          <cell r="A572">
            <v>4318</v>
          </cell>
          <cell r="B572" t="str">
            <v>PR017</v>
          </cell>
          <cell r="C572" t="str">
            <v>Fabric ribbon</v>
          </cell>
          <cell r="D572" t="str">
            <v xml:space="preserve"> </v>
          </cell>
          <cell r="E572" t="str">
            <v xml:space="preserve"> </v>
          </cell>
          <cell r="F572" t="str">
            <v xml:space="preserve"> </v>
          </cell>
          <cell r="G572" t="str">
            <v xml:space="preserve"> </v>
          </cell>
          <cell r="H572" t="str">
            <v xml:space="preserve"> </v>
          </cell>
          <cell r="I572" t="str">
            <v xml:space="preserve"> </v>
          </cell>
          <cell r="J572" t="str">
            <v xml:space="preserve"> </v>
          </cell>
          <cell r="K572" t="str">
            <v xml:space="preserve"> </v>
          </cell>
          <cell r="L572" t="str">
            <v xml:space="preserve"> </v>
          </cell>
          <cell r="M572" t="str">
            <v xml:space="preserve"> </v>
          </cell>
          <cell r="N572" t="str">
            <v xml:space="preserve"> </v>
          </cell>
          <cell r="O572" t="str">
            <v xml:space="preserve"> </v>
          </cell>
          <cell r="P572" t="str">
            <v xml:space="preserve"> </v>
          </cell>
          <cell r="Q572" t="str">
            <v xml:space="preserve"> </v>
          </cell>
          <cell r="R572" t="str">
            <v xml:space="preserve"> </v>
          </cell>
          <cell r="S572" t="str">
            <v xml:space="preserve"> </v>
          </cell>
          <cell r="T572" t="str">
            <v xml:space="preserve"> </v>
          </cell>
          <cell r="U572" t="str">
            <v xml:space="preserve"> </v>
          </cell>
          <cell r="V572" t="str">
            <v xml:space="preserve"> </v>
          </cell>
          <cell r="W572" t="str">
            <v xml:space="preserve"> </v>
          </cell>
          <cell r="X572" t="str">
            <v xml:space="preserve"> </v>
          </cell>
          <cell r="Y572" t="str">
            <v xml:space="preserve"> </v>
          </cell>
          <cell r="Z572" t="str">
            <v xml:space="preserve"> </v>
          </cell>
          <cell r="AA572" t="str">
            <v xml:space="preserve"> </v>
          </cell>
          <cell r="AB572" t="str">
            <v xml:space="preserve"> </v>
          </cell>
          <cell r="AC572" t="str">
            <v xml:space="preserve"> </v>
          </cell>
          <cell r="AD572" t="str">
            <v xml:space="preserve"> </v>
          </cell>
          <cell r="AE572" t="str">
            <v xml:space="preserve"> </v>
          </cell>
          <cell r="AF572" t="str">
            <v>1991 - 2007</v>
          </cell>
          <cell r="AG572" t="str">
            <v>Check with your dealer</v>
          </cell>
        </row>
        <row r="573">
          <cell r="A573">
            <v>2518</v>
          </cell>
          <cell r="B573" t="str">
            <v>PR006</v>
          </cell>
          <cell r="C573" t="str">
            <v>Fabric ribbon</v>
          </cell>
          <cell r="D573" t="str">
            <v xml:space="preserve"> </v>
          </cell>
          <cell r="E573" t="str">
            <v xml:space="preserve"> </v>
          </cell>
          <cell r="F573" t="str">
            <v xml:space="preserve"> </v>
          </cell>
          <cell r="G573" t="str">
            <v xml:space="preserve"> </v>
          </cell>
          <cell r="H573" t="str">
            <v xml:space="preserve"> </v>
          </cell>
          <cell r="I573" t="str">
            <v xml:space="preserve"> </v>
          </cell>
          <cell r="J573" t="str">
            <v xml:space="preserve"> </v>
          </cell>
          <cell r="K573" t="str">
            <v xml:space="preserve"> </v>
          </cell>
          <cell r="L573" t="str">
            <v xml:space="preserve"> </v>
          </cell>
          <cell r="M573" t="str">
            <v xml:space="preserve"> </v>
          </cell>
          <cell r="N573" t="str">
            <v xml:space="preserve"> </v>
          </cell>
          <cell r="O573" t="str">
            <v xml:space="preserve"> </v>
          </cell>
          <cell r="P573" t="str">
            <v xml:space="preserve"> </v>
          </cell>
          <cell r="Q573" t="str">
            <v xml:space="preserve"> </v>
          </cell>
          <cell r="R573" t="str">
            <v xml:space="preserve"> </v>
          </cell>
          <cell r="S573" t="str">
            <v xml:space="preserve"> </v>
          </cell>
          <cell r="T573" t="str">
            <v xml:space="preserve"> </v>
          </cell>
          <cell r="U573" t="str">
            <v xml:space="preserve"> </v>
          </cell>
          <cell r="V573" t="str">
            <v xml:space="preserve"> </v>
          </cell>
          <cell r="W573" t="str">
            <v xml:space="preserve"> </v>
          </cell>
          <cell r="X573" t="str">
            <v xml:space="preserve"> </v>
          </cell>
          <cell r="Y573" t="str">
            <v xml:space="preserve"> </v>
          </cell>
          <cell r="Z573" t="str">
            <v xml:space="preserve"> </v>
          </cell>
          <cell r="AA573" t="str">
            <v xml:space="preserve"> </v>
          </cell>
          <cell r="AB573" t="str">
            <v xml:space="preserve"> </v>
          </cell>
          <cell r="AC573" t="str">
            <v xml:space="preserve"> </v>
          </cell>
          <cell r="AD573" t="str">
            <v xml:space="preserve"> </v>
          </cell>
          <cell r="AE573" t="str">
            <v xml:space="preserve"> </v>
          </cell>
          <cell r="AF573" t="str">
            <v>1989 - 1992</v>
          </cell>
          <cell r="AG573" t="str">
            <v>Check with your dealer</v>
          </cell>
        </row>
        <row r="574">
          <cell r="A574">
            <v>1200</v>
          </cell>
          <cell r="B574" t="str">
            <v>PC101 Carbon film</v>
          </cell>
          <cell r="C574">
            <v>700</v>
          </cell>
          <cell r="D574" t="str">
            <v xml:space="preserve"> </v>
          </cell>
          <cell r="E574" t="str">
            <v xml:space="preserve"> </v>
          </cell>
          <cell r="F574" t="str">
            <v xml:space="preserve"> </v>
          </cell>
          <cell r="G574" t="str">
            <v xml:space="preserve"> </v>
          </cell>
          <cell r="H574" t="str">
            <v xml:space="preserve"> </v>
          </cell>
          <cell r="I574" t="str">
            <v xml:space="preserve"> </v>
          </cell>
          <cell r="J574" t="str">
            <v xml:space="preserve"> </v>
          </cell>
          <cell r="K574" t="str">
            <v xml:space="preserve"> </v>
          </cell>
          <cell r="L574" t="str">
            <v xml:space="preserve"> </v>
          </cell>
          <cell r="M574" t="str">
            <v xml:space="preserve"> </v>
          </cell>
          <cell r="N574" t="str">
            <v xml:space="preserve"> </v>
          </cell>
          <cell r="O574" t="str">
            <v xml:space="preserve"> </v>
          </cell>
          <cell r="P574" t="str">
            <v xml:space="preserve"> </v>
          </cell>
          <cell r="Q574" t="str">
            <v xml:space="preserve"> </v>
          </cell>
          <cell r="R574" t="str">
            <v xml:space="preserve"> </v>
          </cell>
          <cell r="S574" t="str">
            <v xml:space="preserve"> </v>
          </cell>
          <cell r="T574" t="str">
            <v xml:space="preserve"> </v>
          </cell>
          <cell r="U574" t="str">
            <v xml:space="preserve"> </v>
          </cell>
          <cell r="V574" t="str">
            <v xml:space="preserve"> </v>
          </cell>
          <cell r="W574" t="str">
            <v xml:space="preserve"> </v>
          </cell>
          <cell r="X574" t="str">
            <v xml:space="preserve"> </v>
          </cell>
          <cell r="Y574" t="str">
            <v xml:space="preserve"> </v>
          </cell>
          <cell r="Z574" t="str">
            <v xml:space="preserve"> </v>
          </cell>
          <cell r="AA574" t="str">
            <v xml:space="preserve"> </v>
          </cell>
          <cell r="AB574" t="str">
            <v xml:space="preserve"> </v>
          </cell>
          <cell r="AC574" t="str">
            <v xml:space="preserve"> </v>
          </cell>
          <cell r="AD574" t="str">
            <v xml:space="preserve"> </v>
          </cell>
          <cell r="AE574" t="str">
            <v xml:space="preserve"> </v>
          </cell>
          <cell r="AF574" t="str">
            <v>1995 - 1997</v>
          </cell>
          <cell r="AG574" t="str">
            <v>DCP-T220/ T420/ T520/ T720/ T820 or MFC-T920</v>
          </cell>
        </row>
        <row r="575">
          <cell r="A575">
            <v>920</v>
          </cell>
          <cell r="B575" t="str">
            <v>PC301 Carbon film</v>
          </cell>
          <cell r="C575">
            <v>250</v>
          </cell>
          <cell r="D575" t="str">
            <v xml:space="preserve"> </v>
          </cell>
          <cell r="E575" t="str">
            <v xml:space="preserve"> </v>
          </cell>
          <cell r="F575" t="str">
            <v xml:space="preserve"> </v>
          </cell>
          <cell r="G575" t="str">
            <v xml:space="preserve"> </v>
          </cell>
          <cell r="H575" t="str">
            <v xml:space="preserve"> </v>
          </cell>
          <cell r="I575" t="str">
            <v xml:space="preserve"> </v>
          </cell>
          <cell r="J575" t="str">
            <v xml:space="preserve"> </v>
          </cell>
          <cell r="K575" t="str">
            <v xml:space="preserve"> </v>
          </cell>
          <cell r="L575" t="str">
            <v xml:space="preserve"> </v>
          </cell>
          <cell r="M575" t="str">
            <v xml:space="preserve"> </v>
          </cell>
          <cell r="N575" t="str">
            <v xml:space="preserve"> </v>
          </cell>
          <cell r="O575" t="str">
            <v xml:space="preserve"> </v>
          </cell>
          <cell r="P575" t="str">
            <v xml:space="preserve"> </v>
          </cell>
          <cell r="Q575" t="str">
            <v xml:space="preserve"> </v>
          </cell>
          <cell r="R575" t="str">
            <v xml:space="preserve"> </v>
          </cell>
          <cell r="S575" t="str">
            <v xml:space="preserve"> </v>
          </cell>
          <cell r="T575" t="str">
            <v xml:space="preserve"> </v>
          </cell>
          <cell r="U575" t="str">
            <v xml:space="preserve"> </v>
          </cell>
          <cell r="V575" t="str">
            <v xml:space="preserve"> </v>
          </cell>
          <cell r="W575" t="str">
            <v xml:space="preserve"> </v>
          </cell>
          <cell r="X575" t="str">
            <v xml:space="preserve"> </v>
          </cell>
          <cell r="Y575" t="str">
            <v xml:space="preserve"> </v>
          </cell>
          <cell r="Z575" t="str">
            <v xml:space="preserve"> </v>
          </cell>
          <cell r="AA575" t="str">
            <v xml:space="preserve"> </v>
          </cell>
          <cell r="AB575" t="str">
            <v xml:space="preserve"> </v>
          </cell>
          <cell r="AC575" t="str">
            <v xml:space="preserve"> </v>
          </cell>
          <cell r="AD575" t="str">
            <v xml:space="preserve"> </v>
          </cell>
          <cell r="AE575" t="str">
            <v xml:space="preserve"> </v>
          </cell>
          <cell r="AF575" t="str">
            <v>2002 - 2003</v>
          </cell>
          <cell r="AG575" t="str">
            <v>DCP-T220/ T420/ T520/ T720/ T820 or MFC-T920</v>
          </cell>
        </row>
        <row r="576">
          <cell r="A576">
            <v>930</v>
          </cell>
          <cell r="B576" t="str">
            <v>PC301 Carbon film</v>
          </cell>
          <cell r="C576">
            <v>250</v>
          </cell>
          <cell r="D576" t="str">
            <v xml:space="preserve"> </v>
          </cell>
          <cell r="E576" t="str">
            <v xml:space="preserve"> </v>
          </cell>
          <cell r="F576" t="str">
            <v xml:space="preserve"> </v>
          </cell>
          <cell r="G576" t="str">
            <v xml:space="preserve"> </v>
          </cell>
          <cell r="H576" t="str">
            <v xml:space="preserve"> </v>
          </cell>
          <cell r="I576" t="str">
            <v xml:space="preserve"> </v>
          </cell>
          <cell r="J576" t="str">
            <v xml:space="preserve"> </v>
          </cell>
          <cell r="K576" t="str">
            <v xml:space="preserve"> </v>
          </cell>
          <cell r="L576" t="str">
            <v xml:space="preserve"> </v>
          </cell>
          <cell r="M576" t="str">
            <v xml:space="preserve"> </v>
          </cell>
          <cell r="N576" t="str">
            <v xml:space="preserve"> </v>
          </cell>
          <cell r="O576" t="str">
            <v xml:space="preserve"> </v>
          </cell>
          <cell r="P576" t="str">
            <v xml:space="preserve"> </v>
          </cell>
          <cell r="Q576" t="str">
            <v xml:space="preserve"> </v>
          </cell>
          <cell r="R576" t="str">
            <v xml:space="preserve"> </v>
          </cell>
          <cell r="S576" t="str">
            <v xml:space="preserve"> </v>
          </cell>
          <cell r="T576" t="str">
            <v xml:space="preserve"> </v>
          </cell>
          <cell r="U576" t="str">
            <v xml:space="preserve"> </v>
          </cell>
          <cell r="V576" t="str">
            <v xml:space="preserve"> </v>
          </cell>
          <cell r="W576" t="str">
            <v xml:space="preserve"> </v>
          </cell>
          <cell r="X576" t="str">
            <v xml:space="preserve"> </v>
          </cell>
          <cell r="Y576" t="str">
            <v xml:space="preserve"> </v>
          </cell>
          <cell r="Z576" t="str">
            <v xml:space="preserve"> </v>
          </cell>
          <cell r="AA576" t="str">
            <v xml:space="preserve"> </v>
          </cell>
          <cell r="AB576" t="str">
            <v xml:space="preserve"> </v>
          </cell>
          <cell r="AC576" t="str">
            <v xml:space="preserve"> </v>
          </cell>
          <cell r="AD576" t="str">
            <v xml:space="preserve"> </v>
          </cell>
          <cell r="AE576" t="str">
            <v xml:space="preserve"> </v>
          </cell>
          <cell r="AF576" t="str">
            <v>2002 - 2003</v>
          </cell>
          <cell r="AG576" t="str">
            <v>DCP-T220/ T420/ T520/ T720/ T820 or MFC-T920</v>
          </cell>
        </row>
        <row r="577">
          <cell r="A577">
            <v>74</v>
          </cell>
          <cell r="B577" t="str">
            <v>PC70 Carbon film</v>
          </cell>
          <cell r="C577">
            <v>140</v>
          </cell>
          <cell r="D577" t="str">
            <v>PC74 4 x Refill</v>
          </cell>
          <cell r="E577" t="str">
            <v xml:space="preserve"> </v>
          </cell>
          <cell r="F577" t="str">
            <v xml:space="preserve"> </v>
          </cell>
          <cell r="G577" t="str">
            <v xml:space="preserve"> </v>
          </cell>
          <cell r="H577" t="str">
            <v xml:space="preserve"> </v>
          </cell>
          <cell r="I577" t="str">
            <v xml:space="preserve"> </v>
          </cell>
          <cell r="J577" t="str">
            <v xml:space="preserve"> </v>
          </cell>
          <cell r="K577" t="str">
            <v xml:space="preserve"> </v>
          </cell>
          <cell r="L577" t="str">
            <v xml:space="preserve"> </v>
          </cell>
          <cell r="M577" t="str">
            <v xml:space="preserve"> </v>
          </cell>
          <cell r="N577" t="str">
            <v xml:space="preserve"> </v>
          </cell>
          <cell r="O577" t="str">
            <v xml:space="preserve"> </v>
          </cell>
          <cell r="P577" t="str">
            <v xml:space="preserve"> </v>
          </cell>
          <cell r="Q577" t="str">
            <v xml:space="preserve"> </v>
          </cell>
          <cell r="R577" t="str">
            <v xml:space="preserve"> </v>
          </cell>
          <cell r="S577" t="str">
            <v xml:space="preserve"> </v>
          </cell>
          <cell r="T577" t="str">
            <v xml:space="preserve"> </v>
          </cell>
          <cell r="U577" t="str">
            <v xml:space="preserve"> </v>
          </cell>
          <cell r="V577" t="str">
            <v xml:space="preserve"> </v>
          </cell>
          <cell r="W577" t="str">
            <v xml:space="preserve"> </v>
          </cell>
          <cell r="X577" t="str">
            <v xml:space="preserve"> </v>
          </cell>
          <cell r="Y577" t="str">
            <v xml:space="preserve"> </v>
          </cell>
          <cell r="Z577" t="str">
            <v xml:space="preserve"> </v>
          </cell>
          <cell r="AA577" t="str">
            <v xml:space="preserve"> </v>
          </cell>
          <cell r="AB577" t="str">
            <v xml:space="preserve"> </v>
          </cell>
          <cell r="AC577" t="str">
            <v xml:space="preserve"> </v>
          </cell>
          <cell r="AD577" t="str">
            <v xml:space="preserve"> </v>
          </cell>
          <cell r="AE577" t="str">
            <v xml:space="preserve"> </v>
          </cell>
          <cell r="AF577" t="str">
            <v>2002 - 2003</v>
          </cell>
          <cell r="AG577" t="str">
            <v>DCP-T220/ T420/ T520/ T720/ T820 or MFC-T920</v>
          </cell>
        </row>
        <row r="578">
          <cell r="A578">
            <v>76</v>
          </cell>
          <cell r="B578" t="str">
            <v>PC70 Carbon film</v>
          </cell>
          <cell r="C578">
            <v>140</v>
          </cell>
          <cell r="D578" t="str">
            <v>PC74 4 x Refill</v>
          </cell>
          <cell r="E578" t="str">
            <v xml:space="preserve"> </v>
          </cell>
          <cell r="F578" t="str">
            <v xml:space="preserve"> </v>
          </cell>
          <cell r="G578" t="str">
            <v xml:space="preserve"> </v>
          </cell>
          <cell r="H578" t="str">
            <v xml:space="preserve"> </v>
          </cell>
          <cell r="I578" t="str">
            <v xml:space="preserve"> </v>
          </cell>
          <cell r="J578" t="str">
            <v xml:space="preserve"> </v>
          </cell>
          <cell r="K578" t="str">
            <v xml:space="preserve"> </v>
          </cell>
          <cell r="L578" t="str">
            <v xml:space="preserve"> </v>
          </cell>
          <cell r="M578" t="str">
            <v xml:space="preserve"> </v>
          </cell>
          <cell r="N578" t="str">
            <v xml:space="preserve"> </v>
          </cell>
          <cell r="O578" t="str">
            <v xml:space="preserve"> </v>
          </cell>
          <cell r="P578" t="str">
            <v xml:space="preserve"> </v>
          </cell>
          <cell r="Q578" t="str">
            <v xml:space="preserve"> </v>
          </cell>
          <cell r="R578" t="str">
            <v xml:space="preserve"> </v>
          </cell>
          <cell r="S578" t="str">
            <v xml:space="preserve"> </v>
          </cell>
          <cell r="T578" t="str">
            <v xml:space="preserve"> </v>
          </cell>
          <cell r="U578" t="str">
            <v xml:space="preserve"> </v>
          </cell>
          <cell r="V578" t="str">
            <v xml:space="preserve"> </v>
          </cell>
          <cell r="W578" t="str">
            <v xml:space="preserve"> </v>
          </cell>
          <cell r="X578" t="str">
            <v xml:space="preserve"> </v>
          </cell>
          <cell r="Y578" t="str">
            <v xml:space="preserve"> </v>
          </cell>
          <cell r="Z578" t="str">
            <v xml:space="preserve"> </v>
          </cell>
          <cell r="AA578" t="str">
            <v xml:space="preserve"> </v>
          </cell>
          <cell r="AB578" t="str">
            <v xml:space="preserve"> </v>
          </cell>
          <cell r="AC578" t="str">
            <v xml:space="preserve"> </v>
          </cell>
          <cell r="AD578" t="str">
            <v xml:space="preserve"> </v>
          </cell>
          <cell r="AE578" t="str">
            <v xml:space="preserve"> </v>
          </cell>
          <cell r="AF578" t="str">
            <v>2002 - 2003</v>
          </cell>
          <cell r="AG578" t="str">
            <v>DCP-T220/ T420/ T520/ T720/ T820 or MFC-T920</v>
          </cell>
        </row>
        <row r="579">
          <cell r="A579">
            <v>94</v>
          </cell>
          <cell r="B579" t="str">
            <v>PC70 Carbon film</v>
          </cell>
          <cell r="C579">
            <v>140</v>
          </cell>
          <cell r="D579" t="str">
            <v>PC74 4 x Refill</v>
          </cell>
          <cell r="E579" t="str">
            <v xml:space="preserve"> </v>
          </cell>
          <cell r="F579" t="str">
            <v xml:space="preserve"> </v>
          </cell>
          <cell r="G579" t="str">
            <v xml:space="preserve"> </v>
          </cell>
          <cell r="H579" t="str">
            <v xml:space="preserve"> </v>
          </cell>
          <cell r="I579" t="str">
            <v xml:space="preserve"> </v>
          </cell>
          <cell r="J579" t="str">
            <v xml:space="preserve"> </v>
          </cell>
          <cell r="K579" t="str">
            <v xml:space="preserve"> </v>
          </cell>
          <cell r="L579" t="str">
            <v xml:space="preserve"> </v>
          </cell>
          <cell r="M579" t="str">
            <v xml:space="preserve"> </v>
          </cell>
          <cell r="N579" t="str">
            <v xml:space="preserve"> </v>
          </cell>
          <cell r="O579" t="str">
            <v xml:space="preserve"> </v>
          </cell>
          <cell r="P579" t="str">
            <v xml:space="preserve"> </v>
          </cell>
          <cell r="Q579" t="str">
            <v xml:space="preserve"> </v>
          </cell>
          <cell r="R579" t="str">
            <v xml:space="preserve"> </v>
          </cell>
          <cell r="S579" t="str">
            <v xml:space="preserve"> </v>
          </cell>
          <cell r="T579" t="str">
            <v xml:space="preserve"> </v>
          </cell>
          <cell r="U579" t="str">
            <v xml:space="preserve"> </v>
          </cell>
          <cell r="V579" t="str">
            <v xml:space="preserve"> </v>
          </cell>
          <cell r="W579" t="str">
            <v xml:space="preserve"> </v>
          </cell>
          <cell r="X579" t="str">
            <v xml:space="preserve"> </v>
          </cell>
          <cell r="Y579" t="str">
            <v xml:space="preserve"> </v>
          </cell>
          <cell r="Z579" t="str">
            <v xml:space="preserve"> </v>
          </cell>
          <cell r="AA579" t="str">
            <v xml:space="preserve"> </v>
          </cell>
          <cell r="AB579" t="str">
            <v xml:space="preserve"> </v>
          </cell>
          <cell r="AC579" t="str">
            <v xml:space="preserve"> </v>
          </cell>
          <cell r="AD579" t="str">
            <v xml:space="preserve"> </v>
          </cell>
          <cell r="AE579" t="str">
            <v xml:space="preserve"> </v>
          </cell>
          <cell r="AF579" t="str">
            <v>2002 - 2003</v>
          </cell>
          <cell r="AG579" t="str">
            <v>DCP-T220/ T420/ T520/ T720/ T820 or MFC-T920</v>
          </cell>
        </row>
        <row r="580">
          <cell r="A580">
            <v>570</v>
          </cell>
          <cell r="B580" t="str">
            <v>ER033</v>
          </cell>
          <cell r="C580" t="str">
            <v>30Meters</v>
          </cell>
          <cell r="D580" t="str">
            <v>Thermal roll</v>
          </cell>
          <cell r="E580" t="str">
            <v xml:space="preserve"> </v>
          </cell>
          <cell r="F580" t="str">
            <v xml:space="preserve"> </v>
          </cell>
          <cell r="G580" t="str">
            <v xml:space="preserve"> </v>
          </cell>
          <cell r="H580" t="str">
            <v xml:space="preserve"> </v>
          </cell>
          <cell r="I580" t="str">
            <v xml:space="preserve"> </v>
          </cell>
          <cell r="J580" t="str">
            <v xml:space="preserve"> </v>
          </cell>
          <cell r="K580" t="str">
            <v xml:space="preserve"> </v>
          </cell>
          <cell r="L580" t="str">
            <v xml:space="preserve"> </v>
          </cell>
          <cell r="M580" t="str">
            <v xml:space="preserve"> </v>
          </cell>
          <cell r="N580" t="str">
            <v xml:space="preserve"> </v>
          </cell>
          <cell r="O580" t="str">
            <v xml:space="preserve"> </v>
          </cell>
          <cell r="P580" t="str">
            <v xml:space="preserve"> </v>
          </cell>
          <cell r="Q580" t="str">
            <v xml:space="preserve"> </v>
          </cell>
          <cell r="R580" t="str">
            <v xml:space="preserve"> </v>
          </cell>
          <cell r="S580" t="str">
            <v xml:space="preserve"> </v>
          </cell>
          <cell r="T580" t="str">
            <v xml:space="preserve"> </v>
          </cell>
          <cell r="U580" t="str">
            <v xml:space="preserve"> </v>
          </cell>
          <cell r="V580" t="str">
            <v xml:space="preserve"> </v>
          </cell>
          <cell r="W580" t="str">
            <v xml:space="preserve"> </v>
          </cell>
          <cell r="X580" t="str">
            <v xml:space="preserve"> </v>
          </cell>
          <cell r="Y580" t="str">
            <v xml:space="preserve"> </v>
          </cell>
          <cell r="Z580" t="str">
            <v xml:space="preserve"> </v>
          </cell>
          <cell r="AA580" t="str">
            <v xml:space="preserve"> </v>
          </cell>
          <cell r="AB580" t="str">
            <v xml:space="preserve"> </v>
          </cell>
          <cell r="AC580" t="str">
            <v xml:space="preserve"> </v>
          </cell>
          <cell r="AD580" t="str">
            <v xml:space="preserve"> </v>
          </cell>
          <cell r="AE580" t="str">
            <v xml:space="preserve"> </v>
          </cell>
          <cell r="AF580" t="str">
            <v>2002 - 2003</v>
          </cell>
          <cell r="AG580" t="str">
            <v>Check with your dealer</v>
          </cell>
        </row>
        <row r="581">
          <cell r="A581">
            <v>590</v>
          </cell>
          <cell r="B581" t="str">
            <v>ER033</v>
          </cell>
          <cell r="C581" t="str">
            <v>30Meters</v>
          </cell>
          <cell r="D581" t="str">
            <v>Thermal roll</v>
          </cell>
          <cell r="E581" t="str">
            <v xml:space="preserve"> </v>
          </cell>
          <cell r="F581" t="str">
            <v xml:space="preserve"> </v>
          </cell>
          <cell r="G581" t="str">
            <v xml:space="preserve"> </v>
          </cell>
          <cell r="H581" t="str">
            <v xml:space="preserve"> </v>
          </cell>
          <cell r="I581" t="str">
            <v xml:space="preserve"> </v>
          </cell>
          <cell r="J581" t="str">
            <v xml:space="preserve"> </v>
          </cell>
          <cell r="K581" t="str">
            <v xml:space="preserve"> </v>
          </cell>
          <cell r="L581" t="str">
            <v xml:space="preserve"> </v>
          </cell>
          <cell r="M581" t="str">
            <v xml:space="preserve"> </v>
          </cell>
          <cell r="N581" t="str">
            <v xml:space="preserve"> </v>
          </cell>
          <cell r="O581" t="str">
            <v xml:space="preserve"> </v>
          </cell>
          <cell r="P581" t="str">
            <v xml:space="preserve"> </v>
          </cell>
          <cell r="Q581" t="str">
            <v xml:space="preserve"> </v>
          </cell>
          <cell r="R581" t="str">
            <v xml:space="preserve"> </v>
          </cell>
          <cell r="S581" t="str">
            <v xml:space="preserve"> </v>
          </cell>
          <cell r="T581" t="str">
            <v xml:space="preserve"> </v>
          </cell>
          <cell r="U581" t="str">
            <v xml:space="preserve"> </v>
          </cell>
          <cell r="V581" t="str">
            <v xml:space="preserve"> </v>
          </cell>
          <cell r="W581" t="str">
            <v xml:space="preserve"> </v>
          </cell>
          <cell r="X581" t="str">
            <v xml:space="preserve"> </v>
          </cell>
          <cell r="Y581" t="str">
            <v xml:space="preserve"> </v>
          </cell>
          <cell r="Z581" t="str">
            <v xml:space="preserve"> </v>
          </cell>
          <cell r="AA581" t="str">
            <v xml:space="preserve"> </v>
          </cell>
          <cell r="AB581" t="str">
            <v xml:space="preserve"> </v>
          </cell>
          <cell r="AC581" t="str">
            <v xml:space="preserve"> </v>
          </cell>
          <cell r="AD581" t="str">
            <v xml:space="preserve"> </v>
          </cell>
          <cell r="AE581" t="str">
            <v xml:space="preserve"> </v>
          </cell>
          <cell r="AF581" t="str">
            <v>2002 - 2003</v>
          </cell>
          <cell r="AG581" t="str">
            <v>Check with your dealer</v>
          </cell>
        </row>
        <row r="582">
          <cell r="A582">
            <v>305</v>
          </cell>
          <cell r="B582" t="str">
            <v>ER033</v>
          </cell>
          <cell r="C582" t="str">
            <v>30Meters</v>
          </cell>
          <cell r="D582" t="str">
            <v>Thermal roll</v>
          </cell>
          <cell r="E582" t="str">
            <v xml:space="preserve"> </v>
          </cell>
          <cell r="F582" t="str">
            <v xml:space="preserve"> </v>
          </cell>
          <cell r="G582" t="str">
            <v xml:space="preserve"> </v>
          </cell>
          <cell r="H582" t="str">
            <v xml:space="preserve"> </v>
          </cell>
          <cell r="I582" t="str">
            <v xml:space="preserve"> </v>
          </cell>
          <cell r="J582" t="str">
            <v xml:space="preserve"> </v>
          </cell>
          <cell r="K582" t="str">
            <v xml:space="preserve"> </v>
          </cell>
          <cell r="L582" t="str">
            <v xml:space="preserve"> </v>
          </cell>
          <cell r="M582" t="str">
            <v xml:space="preserve"> </v>
          </cell>
          <cell r="N582" t="str">
            <v xml:space="preserve"> </v>
          </cell>
          <cell r="O582" t="str">
            <v xml:space="preserve"> </v>
          </cell>
          <cell r="P582" t="str">
            <v xml:space="preserve"> </v>
          </cell>
          <cell r="Q582" t="str">
            <v xml:space="preserve"> </v>
          </cell>
          <cell r="R582" t="str">
            <v xml:space="preserve"> </v>
          </cell>
          <cell r="S582" t="str">
            <v xml:space="preserve"> </v>
          </cell>
          <cell r="T582" t="str">
            <v xml:space="preserve"> </v>
          </cell>
          <cell r="U582" t="str">
            <v xml:space="preserve"> </v>
          </cell>
          <cell r="V582" t="str">
            <v xml:space="preserve"> </v>
          </cell>
          <cell r="W582" t="str">
            <v xml:space="preserve"> </v>
          </cell>
          <cell r="X582" t="str">
            <v xml:space="preserve"> </v>
          </cell>
          <cell r="Y582" t="str">
            <v xml:space="preserve"> </v>
          </cell>
          <cell r="Z582" t="str">
            <v xml:space="preserve"> </v>
          </cell>
          <cell r="AA582" t="str">
            <v xml:space="preserve"> </v>
          </cell>
          <cell r="AB582" t="str">
            <v xml:space="preserve"> </v>
          </cell>
          <cell r="AC582" t="str">
            <v xml:space="preserve"> </v>
          </cell>
          <cell r="AD582" t="str">
            <v xml:space="preserve"> </v>
          </cell>
          <cell r="AE582" t="str">
            <v xml:space="preserve"> </v>
          </cell>
          <cell r="AF582" t="str">
            <v>2002 - 2003</v>
          </cell>
          <cell r="AG582" t="str">
            <v>Check with your dealer</v>
          </cell>
        </row>
        <row r="583">
          <cell r="A583">
            <v>300</v>
          </cell>
          <cell r="B583" t="str">
            <v>ER033</v>
          </cell>
          <cell r="C583" t="str">
            <v>30Meters</v>
          </cell>
          <cell r="D583" t="str">
            <v>Thermal roll</v>
          </cell>
          <cell r="E583" t="str">
            <v xml:space="preserve"> </v>
          </cell>
          <cell r="F583" t="str">
            <v xml:space="preserve"> </v>
          </cell>
          <cell r="G583" t="str">
            <v xml:space="preserve"> </v>
          </cell>
          <cell r="H583" t="str">
            <v xml:space="preserve"> </v>
          </cell>
          <cell r="I583" t="str">
            <v xml:space="preserve"> </v>
          </cell>
          <cell r="J583" t="str">
            <v xml:space="preserve"> </v>
          </cell>
          <cell r="K583" t="str">
            <v xml:space="preserve"> </v>
          </cell>
          <cell r="L583" t="str">
            <v xml:space="preserve"> </v>
          </cell>
          <cell r="M583" t="str">
            <v xml:space="preserve"> </v>
          </cell>
          <cell r="N583" t="str">
            <v xml:space="preserve"> </v>
          </cell>
          <cell r="O583" t="str">
            <v xml:space="preserve"> </v>
          </cell>
          <cell r="P583" t="str">
            <v xml:space="preserve"> </v>
          </cell>
          <cell r="Q583" t="str">
            <v xml:space="preserve"> </v>
          </cell>
          <cell r="R583" t="str">
            <v xml:space="preserve"> </v>
          </cell>
          <cell r="S583" t="str">
            <v xml:space="preserve"> </v>
          </cell>
          <cell r="T583" t="str">
            <v xml:space="preserve"> </v>
          </cell>
          <cell r="U583" t="str">
            <v xml:space="preserve"> </v>
          </cell>
          <cell r="V583" t="str">
            <v xml:space="preserve"> </v>
          </cell>
          <cell r="W583" t="str">
            <v xml:space="preserve"> </v>
          </cell>
          <cell r="X583" t="str">
            <v xml:space="preserve"> </v>
          </cell>
          <cell r="Y583" t="str">
            <v xml:space="preserve"> </v>
          </cell>
          <cell r="Z583" t="str">
            <v xml:space="preserve"> </v>
          </cell>
          <cell r="AA583" t="str">
            <v xml:space="preserve"> </v>
          </cell>
          <cell r="AB583" t="str">
            <v xml:space="preserve"> </v>
          </cell>
          <cell r="AC583" t="str">
            <v xml:space="preserve"> </v>
          </cell>
          <cell r="AD583" t="str">
            <v xml:space="preserve"> </v>
          </cell>
          <cell r="AE583" t="str">
            <v xml:space="preserve"> </v>
          </cell>
          <cell r="AF583" t="str">
            <v>2002 - 2003</v>
          </cell>
          <cell r="AG583" t="str">
            <v>Check with your dealer</v>
          </cell>
        </row>
        <row r="584">
          <cell r="A584">
            <v>325</v>
          </cell>
          <cell r="B584" t="str">
            <v>ER033</v>
          </cell>
          <cell r="C584" t="str">
            <v>30Meters</v>
          </cell>
          <cell r="D584" t="str">
            <v>Thermal roll</v>
          </cell>
          <cell r="E584" t="str">
            <v xml:space="preserve"> </v>
          </cell>
          <cell r="F584" t="str">
            <v xml:space="preserve"> </v>
          </cell>
          <cell r="G584" t="str">
            <v xml:space="preserve"> </v>
          </cell>
          <cell r="H584" t="str">
            <v xml:space="preserve"> </v>
          </cell>
          <cell r="I584" t="str">
            <v xml:space="preserve"> </v>
          </cell>
          <cell r="J584" t="str">
            <v xml:space="preserve"> </v>
          </cell>
          <cell r="K584" t="str">
            <v xml:space="preserve"> </v>
          </cell>
          <cell r="L584" t="str">
            <v xml:space="preserve"> </v>
          </cell>
          <cell r="M584" t="str">
            <v xml:space="preserve"> </v>
          </cell>
          <cell r="N584" t="str">
            <v xml:space="preserve"> </v>
          </cell>
          <cell r="O584" t="str">
            <v xml:space="preserve"> </v>
          </cell>
          <cell r="P584" t="str">
            <v xml:space="preserve"> </v>
          </cell>
          <cell r="Q584" t="str">
            <v xml:space="preserve"> </v>
          </cell>
          <cell r="R584" t="str">
            <v xml:space="preserve"> </v>
          </cell>
          <cell r="S584" t="str">
            <v xml:space="preserve"> </v>
          </cell>
          <cell r="T584" t="str">
            <v xml:space="preserve"> </v>
          </cell>
          <cell r="U584" t="str">
            <v xml:space="preserve"> </v>
          </cell>
          <cell r="V584" t="str">
            <v xml:space="preserve"> </v>
          </cell>
          <cell r="W584" t="str">
            <v xml:space="preserve"> </v>
          </cell>
          <cell r="X584" t="str">
            <v xml:space="preserve"> </v>
          </cell>
          <cell r="Y584" t="str">
            <v xml:space="preserve"> </v>
          </cell>
          <cell r="Z584" t="str">
            <v xml:space="preserve"> </v>
          </cell>
          <cell r="AA584" t="str">
            <v xml:space="preserve"> </v>
          </cell>
          <cell r="AB584" t="str">
            <v xml:space="preserve"> </v>
          </cell>
          <cell r="AC584" t="str">
            <v xml:space="preserve"> </v>
          </cell>
          <cell r="AD584" t="str">
            <v xml:space="preserve"> </v>
          </cell>
          <cell r="AE584" t="str">
            <v xml:space="preserve"> </v>
          </cell>
          <cell r="AF584" t="str">
            <v>2002 - 2003</v>
          </cell>
          <cell r="AG584" t="str">
            <v>Check with your dealer</v>
          </cell>
        </row>
        <row r="585">
          <cell r="P585" t="str">
            <v xml:space="preserve"> </v>
          </cell>
          <cell r="Q585" t="str">
            <v xml:space="preserve"> </v>
          </cell>
          <cell r="R585" t="str">
            <v xml:space="preserve"> </v>
          </cell>
          <cell r="S585" t="str">
            <v xml:space="preserve"> </v>
          </cell>
          <cell r="T585" t="str">
            <v xml:space="preserve"> </v>
          </cell>
          <cell r="U585" t="str">
            <v xml:space="preserve"> </v>
          </cell>
          <cell r="V585" t="str">
            <v xml:space="preserve"> </v>
          </cell>
          <cell r="W585" t="str">
            <v xml:space="preserve"> </v>
          </cell>
          <cell r="X585" t="str">
            <v xml:space="preserve"> </v>
          </cell>
          <cell r="Y585" t="str">
            <v xml:space="preserve"> </v>
          </cell>
          <cell r="Z585" t="str">
            <v xml:space="preserve"> </v>
          </cell>
          <cell r="AA585" t="str">
            <v xml:space="preserve"> </v>
          </cell>
          <cell r="AB585" t="str">
            <v xml:space="preserve"> </v>
          </cell>
          <cell r="AC585" t="str">
            <v xml:space="preserve"> </v>
          </cell>
          <cell r="AD585" t="str">
            <v xml:space="preserve"> </v>
          </cell>
          <cell r="AE585" t="str">
            <v xml:space="preserve"> </v>
          </cell>
        </row>
        <row r="586">
          <cell r="P586" t="str">
            <v xml:space="preserve"> </v>
          </cell>
          <cell r="Q586" t="str">
            <v xml:space="preserve"> </v>
          </cell>
          <cell r="R586" t="str">
            <v xml:space="preserve"> </v>
          </cell>
          <cell r="S586" t="str">
            <v xml:space="preserve"> </v>
          </cell>
          <cell r="T586" t="str">
            <v xml:space="preserve"> </v>
          </cell>
          <cell r="U586" t="str">
            <v xml:space="preserve"> </v>
          </cell>
          <cell r="V586" t="str">
            <v xml:space="preserve"> </v>
          </cell>
          <cell r="W586" t="str">
            <v xml:space="preserve"> </v>
          </cell>
          <cell r="X586" t="str">
            <v xml:space="preserve"> </v>
          </cell>
          <cell r="Y586" t="str">
            <v xml:space="preserve"> </v>
          </cell>
          <cell r="Z586" t="str">
            <v xml:space="preserve"> </v>
          </cell>
          <cell r="AA586" t="str">
            <v xml:space="preserve"> </v>
          </cell>
          <cell r="AB586" t="str">
            <v xml:space="preserve"> </v>
          </cell>
          <cell r="AC586" t="str">
            <v xml:space="preserve"> </v>
          </cell>
          <cell r="AD586" t="str">
            <v xml:space="preserve"> </v>
          </cell>
          <cell r="AE586" t="str">
            <v xml:space="preserve"> </v>
          </cell>
        </row>
        <row r="587">
          <cell r="P587" t="str">
            <v xml:space="preserve"> </v>
          </cell>
          <cell r="Q587" t="str">
            <v xml:space="preserve"> </v>
          </cell>
          <cell r="R587" t="str">
            <v xml:space="preserve"> </v>
          </cell>
          <cell r="S587" t="str">
            <v xml:space="preserve"> </v>
          </cell>
          <cell r="T587" t="str">
            <v xml:space="preserve"> </v>
          </cell>
          <cell r="U587" t="str">
            <v xml:space="preserve"> </v>
          </cell>
          <cell r="V587" t="str">
            <v xml:space="preserve"> </v>
          </cell>
          <cell r="W587" t="str">
            <v xml:space="preserve"> </v>
          </cell>
          <cell r="X587" t="str">
            <v xml:space="preserve"> </v>
          </cell>
          <cell r="Y587" t="str">
            <v xml:space="preserve"> </v>
          </cell>
          <cell r="Z587" t="str">
            <v xml:space="preserve"> </v>
          </cell>
          <cell r="AA587" t="str">
            <v xml:space="preserve"> </v>
          </cell>
          <cell r="AB587" t="str">
            <v xml:space="preserve"> </v>
          </cell>
          <cell r="AC587" t="str">
            <v xml:space="preserve"> </v>
          </cell>
          <cell r="AD587" t="str">
            <v xml:space="preserve"> </v>
          </cell>
          <cell r="AE587" t="str">
            <v xml:space="preserve"> </v>
          </cell>
        </row>
        <row r="588">
          <cell r="P588" t="str">
            <v xml:space="preserve"> </v>
          </cell>
          <cell r="Q588" t="str">
            <v xml:space="preserve"> </v>
          </cell>
          <cell r="R588" t="str">
            <v xml:space="preserve"> </v>
          </cell>
          <cell r="S588" t="str">
            <v xml:space="preserve"> </v>
          </cell>
          <cell r="T588" t="str">
            <v xml:space="preserve"> </v>
          </cell>
          <cell r="U588" t="str">
            <v xml:space="preserve"> </v>
          </cell>
          <cell r="V588" t="str">
            <v xml:space="preserve"> </v>
          </cell>
          <cell r="W588" t="str">
            <v xml:space="preserve"> </v>
          </cell>
          <cell r="X588" t="str">
            <v xml:space="preserve"> </v>
          </cell>
          <cell r="Y588" t="str">
            <v xml:space="preserve"> </v>
          </cell>
          <cell r="Z588" t="str">
            <v xml:space="preserve"> </v>
          </cell>
          <cell r="AA588" t="str">
            <v xml:space="preserve"> </v>
          </cell>
          <cell r="AB588" t="str">
            <v xml:space="preserve"> </v>
          </cell>
          <cell r="AC588" t="str">
            <v xml:space="preserve"> </v>
          </cell>
          <cell r="AD588" t="str">
            <v xml:space="preserve"> </v>
          </cell>
          <cell r="AE588" t="str">
            <v xml:space="preserve"> </v>
          </cell>
        </row>
        <row r="589">
          <cell r="P589" t="str">
            <v xml:space="preserve"> </v>
          </cell>
          <cell r="Q589" t="str">
            <v xml:space="preserve"> </v>
          </cell>
          <cell r="R589" t="str">
            <v xml:space="preserve"> </v>
          </cell>
          <cell r="S589" t="str">
            <v xml:space="preserve"> </v>
          </cell>
          <cell r="T589" t="str">
            <v xml:space="preserve"> </v>
          </cell>
          <cell r="U589" t="str">
            <v xml:space="preserve"> </v>
          </cell>
          <cell r="V589" t="str">
            <v xml:space="preserve"> </v>
          </cell>
          <cell r="W589" t="str">
            <v xml:space="preserve"> </v>
          </cell>
          <cell r="X589" t="str">
            <v xml:space="preserve"> </v>
          </cell>
          <cell r="Y589" t="str">
            <v xml:space="preserve"> </v>
          </cell>
          <cell r="Z589" t="str">
            <v xml:space="preserve"> </v>
          </cell>
          <cell r="AA589" t="str">
            <v xml:space="preserve"> </v>
          </cell>
          <cell r="AB589" t="str">
            <v xml:space="preserve"> </v>
          </cell>
          <cell r="AC589" t="str">
            <v xml:space="preserve"> </v>
          </cell>
          <cell r="AD589" t="str">
            <v xml:space="preserve"> </v>
          </cell>
          <cell r="AE589" t="str">
            <v xml:space="preserve"> </v>
          </cell>
        </row>
        <row r="590">
          <cell r="P590" t="str">
            <v xml:space="preserve"> </v>
          </cell>
          <cell r="Q590" t="str">
            <v xml:space="preserve"> </v>
          </cell>
          <cell r="R590" t="str">
            <v xml:space="preserve"> </v>
          </cell>
          <cell r="S590" t="str">
            <v xml:space="preserve"> </v>
          </cell>
          <cell r="T590" t="str">
            <v xml:space="preserve"> </v>
          </cell>
          <cell r="U590" t="str">
            <v xml:space="preserve"> </v>
          </cell>
          <cell r="V590" t="str">
            <v xml:space="preserve"> </v>
          </cell>
          <cell r="W590" t="str">
            <v xml:space="preserve"> </v>
          </cell>
          <cell r="X590" t="str">
            <v xml:space="preserve"> </v>
          </cell>
          <cell r="Y590" t="str">
            <v xml:space="preserve"> </v>
          </cell>
          <cell r="Z590" t="str">
            <v xml:space="preserve"> </v>
          </cell>
          <cell r="AA590" t="str">
            <v xml:space="preserve"> </v>
          </cell>
          <cell r="AB590" t="str">
            <v xml:space="preserve"> </v>
          </cell>
          <cell r="AC590" t="str">
            <v xml:space="preserve"> </v>
          </cell>
          <cell r="AD590" t="str">
            <v xml:space="preserve"> </v>
          </cell>
          <cell r="AE590" t="str">
            <v xml:space="preserve"> </v>
          </cell>
        </row>
        <row r="591">
          <cell r="P591" t="str">
            <v xml:space="preserve"> </v>
          </cell>
          <cell r="Q591" t="str">
            <v xml:space="preserve"> </v>
          </cell>
          <cell r="R591" t="str">
            <v xml:space="preserve"> </v>
          </cell>
          <cell r="S591" t="str">
            <v xml:space="preserve"> </v>
          </cell>
          <cell r="T591" t="str">
            <v xml:space="preserve"> </v>
          </cell>
          <cell r="U591" t="str">
            <v xml:space="preserve"> </v>
          </cell>
          <cell r="V591" t="str">
            <v xml:space="preserve"> </v>
          </cell>
          <cell r="W591" t="str">
            <v xml:space="preserve"> </v>
          </cell>
          <cell r="X591" t="str">
            <v xml:space="preserve"> </v>
          </cell>
          <cell r="Y591" t="str">
            <v xml:space="preserve"> </v>
          </cell>
          <cell r="Z591" t="str">
            <v xml:space="preserve"> </v>
          </cell>
          <cell r="AA591" t="str">
            <v xml:space="preserve"> </v>
          </cell>
          <cell r="AB591" t="str">
            <v xml:space="preserve"> </v>
          </cell>
          <cell r="AC591" t="str">
            <v xml:space="preserve"> </v>
          </cell>
          <cell r="AD591" t="str">
            <v xml:space="preserve"> </v>
          </cell>
          <cell r="AE591" t="str">
            <v xml:space="preserve"> </v>
          </cell>
        </row>
        <row r="592">
          <cell r="P592" t="str">
            <v xml:space="preserve"> </v>
          </cell>
          <cell r="Q592" t="str">
            <v xml:space="preserve"> </v>
          </cell>
          <cell r="R592" t="str">
            <v xml:space="preserve"> </v>
          </cell>
          <cell r="S592" t="str">
            <v xml:space="preserve"> </v>
          </cell>
          <cell r="T592" t="str">
            <v xml:space="preserve"> </v>
          </cell>
          <cell r="U592" t="str">
            <v xml:space="preserve"> </v>
          </cell>
          <cell r="V592" t="str">
            <v xml:space="preserve"> </v>
          </cell>
          <cell r="W592" t="str">
            <v xml:space="preserve"> </v>
          </cell>
          <cell r="X592" t="str">
            <v xml:space="preserve"> </v>
          </cell>
          <cell r="Y592" t="str">
            <v xml:space="preserve"> </v>
          </cell>
          <cell r="Z592" t="str">
            <v xml:space="preserve"> </v>
          </cell>
          <cell r="AA592" t="str">
            <v xml:space="preserve"> </v>
          </cell>
          <cell r="AB592" t="str">
            <v xml:space="preserve"> </v>
          </cell>
          <cell r="AC592" t="str">
            <v xml:space="preserve"> </v>
          </cell>
          <cell r="AD592" t="str">
            <v xml:space="preserve"> </v>
          </cell>
          <cell r="AE592" t="str">
            <v xml:space="preserve"> </v>
          </cell>
        </row>
        <row r="593">
          <cell r="P593" t="str">
            <v xml:space="preserve"> </v>
          </cell>
          <cell r="Q593" t="str">
            <v xml:space="preserve"> </v>
          </cell>
          <cell r="R593" t="str">
            <v xml:space="preserve"> </v>
          </cell>
          <cell r="S593" t="str">
            <v xml:space="preserve"> </v>
          </cell>
          <cell r="T593" t="str">
            <v xml:space="preserve"> </v>
          </cell>
          <cell r="U593" t="str">
            <v xml:space="preserve"> </v>
          </cell>
          <cell r="V593" t="str">
            <v xml:space="preserve"> </v>
          </cell>
          <cell r="W593" t="str">
            <v xml:space="preserve"> </v>
          </cell>
          <cell r="X593" t="str">
            <v xml:space="preserve"> </v>
          </cell>
          <cell r="Y593" t="str">
            <v xml:space="preserve"> </v>
          </cell>
          <cell r="Z593" t="str">
            <v xml:space="preserve"> </v>
          </cell>
          <cell r="AA593" t="str">
            <v xml:space="preserve"> </v>
          </cell>
          <cell r="AB593" t="str">
            <v xml:space="preserve"> </v>
          </cell>
          <cell r="AC593" t="str">
            <v xml:space="preserve"> </v>
          </cell>
          <cell r="AD593" t="str">
            <v xml:space="preserve"> </v>
          </cell>
          <cell r="AE593" t="str">
            <v xml:space="preserve"> </v>
          </cell>
        </row>
        <row r="594">
          <cell r="P594" t="str">
            <v xml:space="preserve"> </v>
          </cell>
          <cell r="Q594" t="str">
            <v xml:space="preserve"> </v>
          </cell>
          <cell r="R594" t="str">
            <v xml:space="preserve"> </v>
          </cell>
          <cell r="S594" t="str">
            <v xml:space="preserve"> </v>
          </cell>
          <cell r="T594" t="str">
            <v xml:space="preserve"> </v>
          </cell>
          <cell r="U594" t="str">
            <v xml:space="preserve"> </v>
          </cell>
          <cell r="V594" t="str">
            <v xml:space="preserve"> </v>
          </cell>
          <cell r="W594" t="str">
            <v xml:space="preserve"> </v>
          </cell>
          <cell r="X594" t="str">
            <v xml:space="preserve"> </v>
          </cell>
          <cell r="Y594" t="str">
            <v xml:space="preserve"> </v>
          </cell>
          <cell r="Z594" t="str">
            <v xml:space="preserve"> </v>
          </cell>
          <cell r="AA594" t="str">
            <v xml:space="preserve"> </v>
          </cell>
          <cell r="AB594" t="str">
            <v xml:space="preserve"> </v>
          </cell>
          <cell r="AC594" t="str">
            <v xml:space="preserve"> </v>
          </cell>
          <cell r="AD594" t="str">
            <v xml:space="preserve"> </v>
          </cell>
          <cell r="AE594" t="str">
            <v xml:space="preserve"> </v>
          </cell>
        </row>
        <row r="595">
          <cell r="P595" t="str">
            <v xml:space="preserve"> </v>
          </cell>
          <cell r="Q595" t="str">
            <v xml:space="preserve"> </v>
          </cell>
          <cell r="R595" t="str">
            <v xml:space="preserve"> </v>
          </cell>
          <cell r="S595" t="str">
            <v xml:space="preserve"> </v>
          </cell>
          <cell r="T595" t="str">
            <v xml:space="preserve"> </v>
          </cell>
          <cell r="U595" t="str">
            <v xml:space="preserve"> </v>
          </cell>
          <cell r="V595" t="str">
            <v xml:space="preserve"> </v>
          </cell>
          <cell r="W595" t="str">
            <v xml:space="preserve"> </v>
          </cell>
          <cell r="X595" t="str">
            <v xml:space="preserve"> </v>
          </cell>
          <cell r="Y595" t="str">
            <v xml:space="preserve"> </v>
          </cell>
          <cell r="Z595" t="str">
            <v xml:space="preserve"> </v>
          </cell>
          <cell r="AA595" t="str">
            <v xml:space="preserve"> </v>
          </cell>
          <cell r="AB595" t="str">
            <v xml:space="preserve"> </v>
          </cell>
          <cell r="AC595" t="str">
            <v xml:space="preserve"> </v>
          </cell>
          <cell r="AD595" t="str">
            <v xml:space="preserve"> </v>
          </cell>
          <cell r="AE595" t="str">
            <v xml:space="preserve"> </v>
          </cell>
        </row>
        <row r="596">
          <cell r="P596" t="str">
            <v xml:space="preserve"> </v>
          </cell>
          <cell r="Q596" t="str">
            <v xml:space="preserve"> </v>
          </cell>
          <cell r="R596" t="str">
            <v xml:space="preserve"> </v>
          </cell>
          <cell r="S596" t="str">
            <v xml:space="preserve"> </v>
          </cell>
          <cell r="T596" t="str">
            <v xml:space="preserve"> </v>
          </cell>
          <cell r="U596" t="str">
            <v xml:space="preserve"> </v>
          </cell>
          <cell r="V596" t="str">
            <v xml:space="preserve"> </v>
          </cell>
          <cell r="W596" t="str">
            <v xml:space="preserve"> </v>
          </cell>
          <cell r="X596" t="str">
            <v xml:space="preserve"> </v>
          </cell>
          <cell r="Y596" t="str">
            <v xml:space="preserve"> </v>
          </cell>
          <cell r="Z596" t="str">
            <v xml:space="preserve"> </v>
          </cell>
          <cell r="AA596" t="str">
            <v xml:space="preserve"> </v>
          </cell>
          <cell r="AB596" t="str">
            <v xml:space="preserve"> </v>
          </cell>
          <cell r="AC596" t="str">
            <v xml:space="preserve"> </v>
          </cell>
          <cell r="AD596" t="str">
            <v xml:space="preserve"> </v>
          </cell>
          <cell r="AE596" t="str">
            <v xml:space="preserve"> </v>
          </cell>
        </row>
        <row r="597">
          <cell r="P597" t="str">
            <v xml:space="preserve"> </v>
          </cell>
          <cell r="Q597" t="str">
            <v xml:space="preserve"> </v>
          </cell>
          <cell r="R597" t="str">
            <v xml:space="preserve"> </v>
          </cell>
          <cell r="S597" t="str">
            <v xml:space="preserve"> </v>
          </cell>
          <cell r="T597" t="str">
            <v xml:space="preserve"> </v>
          </cell>
          <cell r="U597" t="str">
            <v xml:space="preserve"> </v>
          </cell>
          <cell r="V597" t="str">
            <v xml:space="preserve"> </v>
          </cell>
          <cell r="W597" t="str">
            <v xml:space="preserve"> </v>
          </cell>
          <cell r="X597" t="str">
            <v xml:space="preserve"> </v>
          </cell>
          <cell r="Y597" t="str">
            <v xml:space="preserve"> </v>
          </cell>
          <cell r="Z597" t="str">
            <v xml:space="preserve"> </v>
          </cell>
          <cell r="AA597" t="str">
            <v xml:space="preserve"> </v>
          </cell>
          <cell r="AB597" t="str">
            <v xml:space="preserve"> </v>
          </cell>
          <cell r="AC597" t="str">
            <v xml:space="preserve"> </v>
          </cell>
          <cell r="AD597" t="str">
            <v xml:space="preserve"> </v>
          </cell>
          <cell r="AE597" t="str">
            <v xml:space="preserve"> </v>
          </cell>
        </row>
        <row r="598">
          <cell r="P598" t="str">
            <v xml:space="preserve"> </v>
          </cell>
          <cell r="Q598" t="str">
            <v xml:space="preserve"> </v>
          </cell>
          <cell r="R598" t="str">
            <v xml:space="preserve"> </v>
          </cell>
          <cell r="S598" t="str">
            <v xml:space="preserve"> </v>
          </cell>
          <cell r="T598" t="str">
            <v xml:space="preserve"> </v>
          </cell>
          <cell r="U598" t="str">
            <v xml:space="preserve"> </v>
          </cell>
          <cell r="V598" t="str">
            <v xml:space="preserve"> </v>
          </cell>
          <cell r="W598" t="str">
            <v xml:space="preserve"> </v>
          </cell>
          <cell r="X598" t="str">
            <v xml:space="preserve"> </v>
          </cell>
          <cell r="Y598" t="str">
            <v xml:space="preserve"> </v>
          </cell>
          <cell r="Z598" t="str">
            <v xml:space="preserve"> </v>
          </cell>
          <cell r="AA598" t="str">
            <v xml:space="preserve"> </v>
          </cell>
          <cell r="AB598" t="str">
            <v xml:space="preserve"> </v>
          </cell>
          <cell r="AC598" t="str">
            <v xml:space="preserve"> </v>
          </cell>
          <cell r="AD598" t="str">
            <v xml:space="preserve"> </v>
          </cell>
          <cell r="AE598" t="str">
            <v xml:space="preserve"> </v>
          </cell>
        </row>
        <row r="599">
          <cell r="P599" t="str">
            <v xml:space="preserve"> </v>
          </cell>
          <cell r="Q599" t="str">
            <v xml:space="preserve"> </v>
          </cell>
          <cell r="R599" t="str">
            <v xml:space="preserve"> </v>
          </cell>
          <cell r="S599" t="str">
            <v xml:space="preserve"> </v>
          </cell>
          <cell r="T599" t="str">
            <v xml:space="preserve"> </v>
          </cell>
          <cell r="U599" t="str">
            <v xml:space="preserve"> </v>
          </cell>
          <cell r="V599" t="str">
            <v xml:space="preserve"> </v>
          </cell>
          <cell r="W599" t="str">
            <v xml:space="preserve"> </v>
          </cell>
          <cell r="X599" t="str">
            <v xml:space="preserve"> </v>
          </cell>
          <cell r="Y599" t="str">
            <v xml:space="preserve"> </v>
          </cell>
          <cell r="Z599" t="str">
            <v xml:space="preserve"> </v>
          </cell>
          <cell r="AA599" t="str">
            <v xml:space="preserve"> </v>
          </cell>
          <cell r="AB599" t="str">
            <v xml:space="preserve"> </v>
          </cell>
          <cell r="AC599" t="str">
            <v xml:space="preserve"> </v>
          </cell>
          <cell r="AD599" t="str">
            <v xml:space="preserve"> </v>
          </cell>
          <cell r="AE599" t="str">
            <v xml:space="preserve"> </v>
          </cell>
        </row>
        <row r="600">
          <cell r="P600" t="str">
            <v xml:space="preserve"> </v>
          </cell>
          <cell r="Q600" t="str">
            <v xml:space="preserve"> </v>
          </cell>
          <cell r="R600" t="str">
            <v xml:space="preserve"> </v>
          </cell>
          <cell r="S600" t="str">
            <v xml:space="preserve"> </v>
          </cell>
          <cell r="T600" t="str">
            <v xml:space="preserve"> </v>
          </cell>
          <cell r="U600" t="str">
            <v xml:space="preserve"> </v>
          </cell>
          <cell r="V600" t="str">
            <v xml:space="preserve"> </v>
          </cell>
          <cell r="W600" t="str">
            <v xml:space="preserve"> </v>
          </cell>
          <cell r="X600" t="str">
            <v xml:space="preserve"> </v>
          </cell>
          <cell r="Y600" t="str">
            <v xml:space="preserve"> </v>
          </cell>
          <cell r="Z600" t="str">
            <v xml:space="preserve"> </v>
          </cell>
          <cell r="AA600" t="str">
            <v xml:space="preserve"> </v>
          </cell>
          <cell r="AB600" t="str">
            <v xml:space="preserve"> </v>
          </cell>
          <cell r="AC600" t="str">
            <v xml:space="preserve"> </v>
          </cell>
          <cell r="AD600" t="str">
            <v xml:space="preserve"> </v>
          </cell>
          <cell r="AE600" t="str">
            <v xml:space="preserve"> </v>
          </cell>
        </row>
        <row r="601">
          <cell r="P601" t="str">
            <v xml:space="preserve"> </v>
          </cell>
          <cell r="Q601" t="str">
            <v xml:space="preserve"> </v>
          </cell>
          <cell r="R601" t="str">
            <v xml:space="preserve"> </v>
          </cell>
          <cell r="S601" t="str">
            <v xml:space="preserve"> </v>
          </cell>
          <cell r="T601" t="str">
            <v xml:space="preserve"> </v>
          </cell>
          <cell r="U601" t="str">
            <v xml:space="preserve"> </v>
          </cell>
          <cell r="V601" t="str">
            <v xml:space="preserve"> </v>
          </cell>
          <cell r="W601" t="str">
            <v xml:space="preserve"> </v>
          </cell>
          <cell r="X601" t="str">
            <v xml:space="preserve"> </v>
          </cell>
          <cell r="Y601" t="str">
            <v xml:space="preserve"> </v>
          </cell>
          <cell r="Z601" t="str">
            <v xml:space="preserve"> </v>
          </cell>
          <cell r="AA601" t="str">
            <v xml:space="preserve"> </v>
          </cell>
          <cell r="AB601" t="str">
            <v xml:space="preserve"> </v>
          </cell>
          <cell r="AC601" t="str">
            <v xml:space="preserve"> </v>
          </cell>
          <cell r="AD601" t="str">
            <v xml:space="preserve"> </v>
          </cell>
          <cell r="AE601" t="str">
            <v xml:space="preserve"> </v>
          </cell>
        </row>
        <row r="602">
          <cell r="P602" t="str">
            <v xml:space="preserve"> </v>
          </cell>
          <cell r="Q602" t="str">
            <v xml:space="preserve"> </v>
          </cell>
          <cell r="R602" t="str">
            <v xml:space="preserve"> </v>
          </cell>
          <cell r="S602" t="str">
            <v xml:space="preserve"> </v>
          </cell>
          <cell r="T602" t="str">
            <v xml:space="preserve"> </v>
          </cell>
          <cell r="U602" t="str">
            <v xml:space="preserve"> </v>
          </cell>
          <cell r="V602" t="str">
            <v xml:space="preserve"> </v>
          </cell>
          <cell r="W602" t="str">
            <v xml:space="preserve"> </v>
          </cell>
          <cell r="X602" t="str">
            <v xml:space="preserve"> </v>
          </cell>
          <cell r="Y602" t="str">
            <v xml:space="preserve"> </v>
          </cell>
          <cell r="Z602" t="str">
            <v xml:space="preserve"> </v>
          </cell>
          <cell r="AA602" t="str">
            <v xml:space="preserve"> </v>
          </cell>
          <cell r="AB602" t="str">
            <v xml:space="preserve"> </v>
          </cell>
          <cell r="AC602" t="str">
            <v xml:space="preserve"> </v>
          </cell>
          <cell r="AD602" t="str">
            <v xml:space="preserve"> </v>
          </cell>
          <cell r="AE602" t="str">
            <v xml:space="preserve"> </v>
          </cell>
        </row>
        <row r="603">
          <cell r="P603" t="str">
            <v xml:space="preserve"> </v>
          </cell>
          <cell r="Q603" t="str">
            <v xml:space="preserve"> </v>
          </cell>
          <cell r="R603" t="str">
            <v xml:space="preserve"> </v>
          </cell>
          <cell r="S603" t="str">
            <v xml:space="preserve"> </v>
          </cell>
          <cell r="T603" t="str">
            <v xml:space="preserve"> </v>
          </cell>
          <cell r="U603" t="str">
            <v xml:space="preserve"> </v>
          </cell>
          <cell r="V603" t="str">
            <v xml:space="preserve"> </v>
          </cell>
          <cell r="W603" t="str">
            <v xml:space="preserve"> </v>
          </cell>
          <cell r="X603" t="str">
            <v xml:space="preserve"> </v>
          </cell>
          <cell r="Y603" t="str">
            <v xml:space="preserve"> </v>
          </cell>
          <cell r="Z603" t="str">
            <v xml:space="preserve"> </v>
          </cell>
          <cell r="AA603" t="str">
            <v xml:space="preserve"> </v>
          </cell>
          <cell r="AB603" t="str">
            <v xml:space="preserve"> </v>
          </cell>
          <cell r="AC603" t="str">
            <v xml:space="preserve"> </v>
          </cell>
          <cell r="AD603" t="str">
            <v xml:space="preserve"> </v>
          </cell>
          <cell r="AE603" t="str">
            <v xml:space="preserve"> </v>
          </cell>
        </row>
        <row r="604">
          <cell r="P604" t="str">
            <v xml:space="preserve"> </v>
          </cell>
          <cell r="Q604" t="str">
            <v xml:space="preserve"> </v>
          </cell>
          <cell r="R604" t="str">
            <v xml:space="preserve"> </v>
          </cell>
          <cell r="S604" t="str">
            <v xml:space="preserve"> </v>
          </cell>
          <cell r="T604" t="str">
            <v xml:space="preserve"> </v>
          </cell>
          <cell r="U604" t="str">
            <v xml:space="preserve"> </v>
          </cell>
          <cell r="V604" t="str">
            <v xml:space="preserve"> </v>
          </cell>
          <cell r="W604" t="str">
            <v xml:space="preserve"> </v>
          </cell>
          <cell r="X604" t="str">
            <v xml:space="preserve"> </v>
          </cell>
          <cell r="Y604" t="str">
            <v xml:space="preserve"> </v>
          </cell>
          <cell r="Z604" t="str">
            <v xml:space="preserve"> </v>
          </cell>
          <cell r="AA604" t="str">
            <v xml:space="preserve"> </v>
          </cell>
          <cell r="AB604" t="str">
            <v xml:space="preserve"> </v>
          </cell>
          <cell r="AC604" t="str">
            <v xml:space="preserve"> </v>
          </cell>
          <cell r="AD604" t="str">
            <v xml:space="preserve"> </v>
          </cell>
          <cell r="AE604" t="str">
            <v xml:space="preserve"> </v>
          </cell>
        </row>
        <row r="605">
          <cell r="P605" t="str">
            <v xml:space="preserve"> </v>
          </cell>
          <cell r="Q605" t="str">
            <v xml:space="preserve"> </v>
          </cell>
          <cell r="R605" t="str">
            <v xml:space="preserve"> </v>
          </cell>
          <cell r="S605" t="str">
            <v xml:space="preserve"> </v>
          </cell>
          <cell r="T605" t="str">
            <v xml:space="preserve"> </v>
          </cell>
          <cell r="U605" t="str">
            <v xml:space="preserve"> </v>
          </cell>
          <cell r="V605" t="str">
            <v xml:space="preserve"> </v>
          </cell>
          <cell r="W605" t="str">
            <v xml:space="preserve"> </v>
          </cell>
          <cell r="X605" t="str">
            <v xml:space="preserve"> </v>
          </cell>
          <cell r="Y605" t="str">
            <v xml:space="preserve"> </v>
          </cell>
          <cell r="Z605" t="str">
            <v xml:space="preserve"> </v>
          </cell>
          <cell r="AA605" t="str">
            <v xml:space="preserve"> </v>
          </cell>
          <cell r="AB605" t="str">
            <v xml:space="preserve"> </v>
          </cell>
          <cell r="AC605" t="str">
            <v xml:space="preserve"> </v>
          </cell>
          <cell r="AD605" t="str">
            <v xml:space="preserve"> </v>
          </cell>
          <cell r="AE605" t="str">
            <v xml:space="preserve"> </v>
          </cell>
        </row>
        <row r="606">
          <cell r="P606" t="str">
            <v xml:space="preserve"> </v>
          </cell>
          <cell r="Q606" t="str">
            <v xml:space="preserve"> </v>
          </cell>
          <cell r="R606" t="str">
            <v xml:space="preserve"> </v>
          </cell>
          <cell r="S606" t="str">
            <v xml:space="preserve"> </v>
          </cell>
          <cell r="T606" t="str">
            <v xml:space="preserve"> </v>
          </cell>
          <cell r="U606" t="str">
            <v xml:space="preserve"> </v>
          </cell>
          <cell r="V606" t="str">
            <v xml:space="preserve"> </v>
          </cell>
          <cell r="W606" t="str">
            <v xml:space="preserve"> </v>
          </cell>
          <cell r="X606" t="str">
            <v xml:space="preserve"> </v>
          </cell>
          <cell r="Y606" t="str">
            <v xml:space="preserve"> </v>
          </cell>
          <cell r="Z606" t="str">
            <v xml:space="preserve"> </v>
          </cell>
          <cell r="AA606" t="str">
            <v xml:space="preserve"> </v>
          </cell>
          <cell r="AB606" t="str">
            <v xml:space="preserve"> </v>
          </cell>
          <cell r="AC606" t="str">
            <v xml:space="preserve"> </v>
          </cell>
          <cell r="AD606" t="str">
            <v xml:space="preserve"> </v>
          </cell>
          <cell r="AE606" t="str">
            <v xml:space="preserve"> </v>
          </cell>
        </row>
        <row r="607">
          <cell r="P607" t="str">
            <v xml:space="preserve"> </v>
          </cell>
          <cell r="Q607" t="str">
            <v xml:space="preserve"> </v>
          </cell>
          <cell r="R607" t="str">
            <v xml:space="preserve"> </v>
          </cell>
          <cell r="S607" t="str">
            <v xml:space="preserve"> </v>
          </cell>
          <cell r="T607" t="str">
            <v xml:space="preserve"> </v>
          </cell>
          <cell r="U607" t="str">
            <v xml:space="preserve"> </v>
          </cell>
          <cell r="V607" t="str">
            <v xml:space="preserve"> </v>
          </cell>
          <cell r="W607" t="str">
            <v xml:space="preserve"> </v>
          </cell>
          <cell r="X607" t="str">
            <v xml:space="preserve"> </v>
          </cell>
          <cell r="Y607" t="str">
            <v xml:space="preserve"> </v>
          </cell>
          <cell r="Z607" t="str">
            <v xml:space="preserve"> </v>
          </cell>
          <cell r="AA607" t="str">
            <v xml:space="preserve"> </v>
          </cell>
          <cell r="AB607" t="str">
            <v xml:space="preserve"> </v>
          </cell>
          <cell r="AC607" t="str">
            <v xml:space="preserve"> </v>
          </cell>
          <cell r="AD607" t="str">
            <v xml:space="preserve"> </v>
          </cell>
          <cell r="AE607" t="str">
            <v xml:space="preserve"> </v>
          </cell>
        </row>
        <row r="608">
          <cell r="P608" t="str">
            <v xml:space="preserve"> </v>
          </cell>
          <cell r="Q608" t="str">
            <v xml:space="preserve"> </v>
          </cell>
          <cell r="R608" t="str">
            <v xml:space="preserve"> </v>
          </cell>
          <cell r="S608" t="str">
            <v xml:space="preserve"> </v>
          </cell>
          <cell r="T608" t="str">
            <v xml:space="preserve"> </v>
          </cell>
          <cell r="U608" t="str">
            <v xml:space="preserve"> </v>
          </cell>
          <cell r="V608" t="str">
            <v xml:space="preserve"> </v>
          </cell>
          <cell r="W608" t="str">
            <v xml:space="preserve"> </v>
          </cell>
          <cell r="X608" t="str">
            <v xml:space="preserve"> </v>
          </cell>
          <cell r="Y608" t="str">
            <v xml:space="preserve"> </v>
          </cell>
          <cell r="Z608" t="str">
            <v xml:space="preserve"> </v>
          </cell>
          <cell r="AA608" t="str">
            <v xml:space="preserve"> </v>
          </cell>
          <cell r="AB608" t="str">
            <v xml:space="preserve"> </v>
          </cell>
          <cell r="AC608" t="str">
            <v xml:space="preserve"> </v>
          </cell>
          <cell r="AD608" t="str">
            <v xml:space="preserve"> </v>
          </cell>
          <cell r="AE608" t="str">
            <v xml:space="preserve"> </v>
          </cell>
        </row>
        <row r="609">
          <cell r="P609" t="str">
            <v xml:space="preserve"> </v>
          </cell>
          <cell r="Q609" t="str">
            <v xml:space="preserve"> </v>
          </cell>
          <cell r="R609" t="str">
            <v xml:space="preserve"> </v>
          </cell>
          <cell r="S609" t="str">
            <v xml:space="preserve"> </v>
          </cell>
          <cell r="T609" t="str">
            <v xml:space="preserve"> </v>
          </cell>
          <cell r="U609" t="str">
            <v xml:space="preserve"> </v>
          </cell>
          <cell r="V609" t="str">
            <v xml:space="preserve"> </v>
          </cell>
          <cell r="W609" t="str">
            <v xml:space="preserve"> </v>
          </cell>
          <cell r="X609" t="str">
            <v xml:space="preserve"> </v>
          </cell>
          <cell r="Y609" t="str">
            <v xml:space="preserve"> </v>
          </cell>
          <cell r="Z609" t="str">
            <v xml:space="preserve"> </v>
          </cell>
          <cell r="AA609" t="str">
            <v xml:space="preserve"> </v>
          </cell>
          <cell r="AB609" t="str">
            <v xml:space="preserve"> </v>
          </cell>
          <cell r="AC609" t="str">
            <v xml:space="preserve"> </v>
          </cell>
          <cell r="AD609" t="str">
            <v xml:space="preserve"> </v>
          </cell>
          <cell r="AE609" t="str">
            <v xml:space="preserve"> </v>
          </cell>
        </row>
        <row r="610">
          <cell r="P610" t="str">
            <v xml:space="preserve"> </v>
          </cell>
          <cell r="Q610" t="str">
            <v xml:space="preserve"> </v>
          </cell>
          <cell r="R610" t="str">
            <v xml:space="preserve"> </v>
          </cell>
          <cell r="S610" t="str">
            <v xml:space="preserve"> </v>
          </cell>
          <cell r="T610" t="str">
            <v xml:space="preserve"> </v>
          </cell>
          <cell r="U610" t="str">
            <v xml:space="preserve"> </v>
          </cell>
          <cell r="V610" t="str">
            <v xml:space="preserve"> </v>
          </cell>
          <cell r="W610" t="str">
            <v xml:space="preserve"> </v>
          </cell>
          <cell r="X610" t="str">
            <v xml:space="preserve"> </v>
          </cell>
          <cell r="Y610" t="str">
            <v xml:space="preserve"> </v>
          </cell>
          <cell r="Z610" t="str">
            <v xml:space="preserve"> </v>
          </cell>
          <cell r="AA610" t="str">
            <v xml:space="preserve"> </v>
          </cell>
          <cell r="AB610" t="str">
            <v xml:space="preserve"> </v>
          </cell>
          <cell r="AC610" t="str">
            <v xml:space="preserve"> </v>
          </cell>
          <cell r="AD610" t="str">
            <v xml:space="preserve"> </v>
          </cell>
          <cell r="AE610" t="str">
            <v xml:space="preserve"> </v>
          </cell>
        </row>
        <row r="611">
          <cell r="T611" t="str">
            <v xml:space="preserve"> </v>
          </cell>
          <cell r="U611" t="str">
            <v xml:space="preserve"> </v>
          </cell>
          <cell r="V611" t="str">
            <v xml:space="preserve"> </v>
          </cell>
          <cell r="W611" t="str">
            <v xml:space="preserve"> </v>
          </cell>
          <cell r="X611" t="str">
            <v xml:space="preserve"> </v>
          </cell>
          <cell r="Y611" t="str">
            <v xml:space="preserve"> </v>
          </cell>
          <cell r="Z611" t="str">
            <v xml:space="preserve"> </v>
          </cell>
          <cell r="AA611" t="str">
            <v xml:space="preserve"> </v>
          </cell>
        </row>
        <row r="612">
          <cell r="T612" t="str">
            <v xml:space="preserve"> </v>
          </cell>
          <cell r="U612" t="str">
            <v xml:space="preserve"> </v>
          </cell>
          <cell r="V612" t="str">
            <v xml:space="preserve"> </v>
          </cell>
          <cell r="W612" t="str">
            <v xml:space="preserve"> </v>
          </cell>
          <cell r="X612" t="str">
            <v xml:space="preserve"> </v>
          </cell>
          <cell r="Y612" t="str">
            <v xml:space="preserve"> </v>
          </cell>
          <cell r="Z612" t="str">
            <v xml:space="preserve"> </v>
          </cell>
          <cell r="AA612" t="str">
            <v xml:space="preserve"> </v>
          </cell>
        </row>
        <row r="613">
          <cell r="T613" t="str">
            <v xml:space="preserve"> </v>
          </cell>
          <cell r="U613" t="str">
            <v xml:space="preserve"> </v>
          </cell>
          <cell r="V613" t="str">
            <v xml:space="preserve"> </v>
          </cell>
          <cell r="W613" t="str">
            <v xml:space="preserve"> </v>
          </cell>
          <cell r="X613" t="str">
            <v xml:space="preserve"> </v>
          </cell>
          <cell r="Y613" t="str">
            <v xml:space="preserve"> </v>
          </cell>
          <cell r="Z613" t="str">
            <v xml:space="preserve"> </v>
          </cell>
          <cell r="AA613" t="str">
            <v xml:space="preserve"> </v>
          </cell>
        </row>
        <row r="614">
          <cell r="T614" t="str">
            <v xml:space="preserve"> </v>
          </cell>
          <cell r="U614" t="str">
            <v xml:space="preserve"> </v>
          </cell>
          <cell r="V614" t="str">
            <v xml:space="preserve"> </v>
          </cell>
          <cell r="W614" t="str">
            <v xml:space="preserve"> </v>
          </cell>
          <cell r="X614" t="str">
            <v xml:space="preserve"> </v>
          </cell>
          <cell r="Y614" t="str">
            <v xml:space="preserve"> </v>
          </cell>
          <cell r="Z614" t="str">
            <v xml:space="preserve"> </v>
          </cell>
          <cell r="AA614" t="str">
            <v xml:space="preserve"> </v>
          </cell>
        </row>
        <row r="615">
          <cell r="T615" t="str">
            <v xml:space="preserve"> </v>
          </cell>
          <cell r="U615" t="str">
            <v xml:space="preserve"> </v>
          </cell>
          <cell r="V615" t="str">
            <v xml:space="preserve"> </v>
          </cell>
          <cell r="W615" t="str">
            <v xml:space="preserve"> </v>
          </cell>
          <cell r="X615" t="str">
            <v xml:space="preserve"> </v>
          </cell>
          <cell r="Y615" t="str">
            <v xml:space="preserve"> </v>
          </cell>
          <cell r="Z615" t="str">
            <v xml:space="preserve"> </v>
          </cell>
          <cell r="AA615" t="str">
            <v xml:space="preserve"> </v>
          </cell>
        </row>
        <row r="616">
          <cell r="T616" t="str">
            <v xml:space="preserve"> </v>
          </cell>
          <cell r="U616" t="str">
            <v xml:space="preserve"> </v>
          </cell>
          <cell r="V616" t="str">
            <v xml:space="preserve"> </v>
          </cell>
          <cell r="W616" t="str">
            <v xml:space="preserve"> </v>
          </cell>
          <cell r="X616" t="str">
            <v xml:space="preserve"> </v>
          </cell>
          <cell r="Y616" t="str">
            <v xml:space="preserve"> </v>
          </cell>
          <cell r="Z616" t="str">
            <v xml:space="preserve"> </v>
          </cell>
          <cell r="AA616" t="str">
            <v xml:space="preserve"> </v>
          </cell>
        </row>
        <row r="617">
          <cell r="T617" t="str">
            <v xml:space="preserve"> </v>
          </cell>
          <cell r="U617" t="str">
            <v xml:space="preserve"> </v>
          </cell>
          <cell r="V617" t="str">
            <v xml:space="preserve"> </v>
          </cell>
          <cell r="W617" t="str">
            <v xml:space="preserve"> </v>
          </cell>
          <cell r="X617" t="str">
            <v xml:space="preserve"> </v>
          </cell>
          <cell r="Y617" t="str">
            <v xml:space="preserve"> </v>
          </cell>
          <cell r="Z617" t="str">
            <v xml:space="preserve"> </v>
          </cell>
          <cell r="AA617" t="str">
            <v xml:space="preserve"> </v>
          </cell>
        </row>
        <row r="618">
          <cell r="T618" t="str">
            <v xml:space="preserve"> </v>
          </cell>
          <cell r="U618" t="str">
            <v xml:space="preserve"> </v>
          </cell>
          <cell r="V618" t="str">
            <v xml:space="preserve"> </v>
          </cell>
          <cell r="W618" t="str">
            <v xml:space="preserve"> </v>
          </cell>
          <cell r="X618" t="str">
            <v xml:space="preserve"> </v>
          </cell>
          <cell r="Y618" t="str">
            <v xml:space="preserve"> </v>
          </cell>
          <cell r="Z618" t="str">
            <v xml:space="preserve"> </v>
          </cell>
          <cell r="AA618" t="str">
            <v xml:space="preserve"> </v>
          </cell>
        </row>
        <row r="619">
          <cell r="T619" t="str">
            <v xml:space="preserve"> </v>
          </cell>
          <cell r="U619" t="str">
            <v xml:space="preserve"> </v>
          </cell>
          <cell r="V619" t="str">
            <v xml:space="preserve"> </v>
          </cell>
          <cell r="W619" t="str">
            <v xml:space="preserve"> </v>
          </cell>
          <cell r="X619" t="str">
            <v xml:space="preserve"> </v>
          </cell>
          <cell r="Y619" t="str">
            <v xml:space="preserve"> </v>
          </cell>
          <cell r="Z619" t="str">
            <v xml:space="preserve"> </v>
          </cell>
          <cell r="AA619" t="str">
            <v xml:space="preserve"> </v>
          </cell>
        </row>
        <row r="620">
          <cell r="T620" t="str">
            <v xml:space="preserve"> </v>
          </cell>
          <cell r="U620" t="str">
            <v xml:space="preserve"> </v>
          </cell>
          <cell r="V620" t="str">
            <v xml:space="preserve"> </v>
          </cell>
          <cell r="W620" t="str">
            <v xml:space="preserve"> </v>
          </cell>
          <cell r="X620" t="str">
            <v xml:space="preserve"> </v>
          </cell>
          <cell r="Y620" t="str">
            <v xml:space="preserve"> </v>
          </cell>
          <cell r="Z620" t="str">
            <v xml:space="preserve"> </v>
          </cell>
          <cell r="AA620" t="str">
            <v xml:space="preserve"> </v>
          </cell>
        </row>
        <row r="621">
          <cell r="T621" t="str">
            <v xml:space="preserve"> </v>
          </cell>
          <cell r="U621" t="str">
            <v xml:space="preserve"> </v>
          </cell>
          <cell r="V621" t="str">
            <v xml:space="preserve"> </v>
          </cell>
          <cell r="W621" t="str">
            <v xml:space="preserve"> </v>
          </cell>
          <cell r="X621" t="str">
            <v xml:space="preserve"> </v>
          </cell>
          <cell r="Y621" t="str">
            <v xml:space="preserve"> </v>
          </cell>
          <cell r="Z621" t="str">
            <v xml:space="preserve"> </v>
          </cell>
          <cell r="AA621" t="str">
            <v xml:space="preserve"> </v>
          </cell>
        </row>
        <row r="622">
          <cell r="T622" t="str">
            <v xml:space="preserve"> </v>
          </cell>
          <cell r="U622" t="str">
            <v xml:space="preserve"> </v>
          </cell>
          <cell r="V622" t="str">
            <v xml:space="preserve"> </v>
          </cell>
          <cell r="W622" t="str">
            <v xml:space="preserve"> </v>
          </cell>
          <cell r="X622" t="str">
            <v xml:space="preserve"> </v>
          </cell>
          <cell r="Y622" t="str">
            <v xml:space="preserve"> </v>
          </cell>
          <cell r="Z622" t="str">
            <v xml:space="preserve"> </v>
          </cell>
          <cell r="AA622" t="str">
            <v xml:space="preserve"> </v>
          </cell>
        </row>
        <row r="623">
          <cell r="T623" t="str">
            <v xml:space="preserve"> </v>
          </cell>
          <cell r="U623" t="str">
            <v xml:space="preserve"> </v>
          </cell>
          <cell r="V623" t="str">
            <v xml:space="preserve"> </v>
          </cell>
          <cell r="W623" t="str">
            <v xml:space="preserve"> </v>
          </cell>
          <cell r="X623" t="str">
            <v xml:space="preserve"> </v>
          </cell>
          <cell r="Y623" t="str">
            <v xml:space="preserve"> </v>
          </cell>
          <cell r="Z623" t="str">
            <v xml:space="preserve"> </v>
          </cell>
          <cell r="AA623" t="str">
            <v xml:space="preserve"> </v>
          </cell>
        </row>
        <row r="624">
          <cell r="T624" t="str">
            <v xml:space="preserve"> </v>
          </cell>
          <cell r="U624" t="str">
            <v xml:space="preserve"> </v>
          </cell>
          <cell r="V624" t="str">
            <v xml:space="preserve"> </v>
          </cell>
          <cell r="W624" t="str">
            <v xml:space="preserve"> </v>
          </cell>
          <cell r="X624" t="str">
            <v xml:space="preserve"> </v>
          </cell>
          <cell r="Y624" t="str">
            <v xml:space="preserve"> </v>
          </cell>
          <cell r="Z624" t="str">
            <v xml:space="preserve"> </v>
          </cell>
          <cell r="AA624" t="str">
            <v xml:space="preserve"> </v>
          </cell>
        </row>
        <row r="625">
          <cell r="T625" t="str">
            <v xml:space="preserve"> </v>
          </cell>
          <cell r="U625" t="str">
            <v xml:space="preserve"> </v>
          </cell>
          <cell r="V625" t="str">
            <v xml:space="preserve"> </v>
          </cell>
          <cell r="W625" t="str">
            <v xml:space="preserve"> </v>
          </cell>
          <cell r="X625" t="str">
            <v xml:space="preserve"> </v>
          </cell>
          <cell r="Y625" t="str">
            <v xml:space="preserve"> </v>
          </cell>
          <cell r="Z625" t="str">
            <v xml:space="preserve"> </v>
          </cell>
          <cell r="AA625" t="str">
            <v xml:space="preserve"> </v>
          </cell>
        </row>
        <row r="626">
          <cell r="T626" t="str">
            <v xml:space="preserve"> </v>
          </cell>
          <cell r="U626" t="str">
            <v xml:space="preserve"> </v>
          </cell>
          <cell r="V626" t="str">
            <v xml:space="preserve"> </v>
          </cell>
          <cell r="W626" t="str">
            <v xml:space="preserve"> </v>
          </cell>
          <cell r="X626" t="str">
            <v xml:space="preserve"> </v>
          </cell>
          <cell r="Y626" t="str">
            <v xml:space="preserve"> </v>
          </cell>
          <cell r="Z626" t="str">
            <v xml:space="preserve"> </v>
          </cell>
          <cell r="AA626" t="str">
            <v xml:space="preserve"> </v>
          </cell>
        </row>
        <row r="627">
          <cell r="T627" t="str">
            <v xml:space="preserve"> </v>
          </cell>
          <cell r="U627" t="str">
            <v xml:space="preserve"> </v>
          </cell>
          <cell r="V627" t="str">
            <v xml:space="preserve"> </v>
          </cell>
          <cell r="W627" t="str">
            <v xml:space="preserve"> </v>
          </cell>
          <cell r="X627" t="str">
            <v xml:space="preserve"> </v>
          </cell>
          <cell r="Y627" t="str">
            <v xml:space="preserve"> </v>
          </cell>
          <cell r="Z627" t="str">
            <v xml:space="preserve"> </v>
          </cell>
          <cell r="AA627" t="str">
            <v xml:space="preserve"> </v>
          </cell>
        </row>
        <row r="628">
          <cell r="T628" t="str">
            <v xml:space="preserve"> </v>
          </cell>
          <cell r="U628" t="str">
            <v xml:space="preserve"> </v>
          </cell>
          <cell r="V628" t="str">
            <v xml:space="preserve"> </v>
          </cell>
          <cell r="W628" t="str">
            <v xml:space="preserve"> </v>
          </cell>
          <cell r="X628" t="str">
            <v xml:space="preserve"> </v>
          </cell>
          <cell r="Y628" t="str">
            <v xml:space="preserve"> </v>
          </cell>
          <cell r="Z628" t="str">
            <v xml:space="preserve"> </v>
          </cell>
          <cell r="AA628" t="str">
            <v xml:space="preserve"> </v>
          </cell>
        </row>
        <row r="629">
          <cell r="T629" t="str">
            <v xml:space="preserve"> </v>
          </cell>
          <cell r="U629" t="str">
            <v xml:space="preserve"> </v>
          </cell>
          <cell r="V629" t="str">
            <v xml:space="preserve"> </v>
          </cell>
          <cell r="W629" t="str">
            <v xml:space="preserve"> </v>
          </cell>
          <cell r="X629" t="str">
            <v xml:space="preserve"> </v>
          </cell>
          <cell r="Y629" t="str">
            <v xml:space="preserve"> </v>
          </cell>
          <cell r="Z629" t="str">
            <v xml:space="preserve"> </v>
          </cell>
          <cell r="AA629" t="str">
            <v xml:space="preserve"> </v>
          </cell>
        </row>
        <row r="630">
          <cell r="T630" t="str">
            <v xml:space="preserve"> </v>
          </cell>
          <cell r="U630" t="str">
            <v xml:space="preserve"> </v>
          </cell>
          <cell r="V630" t="str">
            <v xml:space="preserve"> </v>
          </cell>
          <cell r="W630" t="str">
            <v xml:space="preserve"> </v>
          </cell>
          <cell r="X630" t="str">
            <v xml:space="preserve"> </v>
          </cell>
          <cell r="Y630" t="str">
            <v xml:space="preserve"> </v>
          </cell>
          <cell r="Z630" t="str">
            <v xml:space="preserve"> </v>
          </cell>
          <cell r="AA630" t="str">
            <v xml:space="preserve"> </v>
          </cell>
        </row>
        <row r="631">
          <cell r="T631" t="str">
            <v xml:space="preserve"> </v>
          </cell>
          <cell r="U631" t="str">
            <v xml:space="preserve"> </v>
          </cell>
          <cell r="V631" t="str">
            <v xml:space="preserve"> </v>
          </cell>
          <cell r="W631" t="str">
            <v xml:space="preserve"> </v>
          </cell>
          <cell r="X631" t="str">
            <v xml:space="preserve"> </v>
          </cell>
          <cell r="Y631" t="str">
            <v xml:space="preserve"> </v>
          </cell>
          <cell r="Z631" t="str">
            <v xml:space="preserve"> </v>
          </cell>
          <cell r="AA631" t="str">
            <v xml:space="preserve"> </v>
          </cell>
        </row>
        <row r="632">
          <cell r="T632" t="str">
            <v xml:space="preserve"> </v>
          </cell>
          <cell r="U632" t="str">
            <v xml:space="preserve"> </v>
          </cell>
          <cell r="V632" t="str">
            <v xml:space="preserve"> </v>
          </cell>
          <cell r="W632" t="str">
            <v xml:space="preserve"> </v>
          </cell>
          <cell r="X632" t="str">
            <v xml:space="preserve"> </v>
          </cell>
          <cell r="Y632" t="str">
            <v xml:space="preserve"> </v>
          </cell>
          <cell r="Z632" t="str">
            <v xml:space="preserve"> </v>
          </cell>
          <cell r="AA632" t="str">
            <v xml:space="preserve"> </v>
          </cell>
        </row>
        <row r="633">
          <cell r="T633" t="str">
            <v xml:space="preserve"> </v>
          </cell>
          <cell r="U633" t="str">
            <v xml:space="preserve"> </v>
          </cell>
          <cell r="V633" t="str">
            <v xml:space="preserve"> </v>
          </cell>
          <cell r="W633" t="str">
            <v xml:space="preserve"> </v>
          </cell>
          <cell r="X633" t="str">
            <v xml:space="preserve"> </v>
          </cell>
          <cell r="Y633" t="str">
            <v xml:space="preserve"> </v>
          </cell>
          <cell r="Z633" t="str">
            <v xml:space="preserve"> </v>
          </cell>
          <cell r="AA633" t="str">
            <v xml:space="preserve"> </v>
          </cell>
        </row>
        <row r="634">
          <cell r="T634" t="str">
            <v xml:space="preserve"> </v>
          </cell>
          <cell r="U634" t="str">
            <v xml:space="preserve"> </v>
          </cell>
          <cell r="V634" t="str">
            <v xml:space="preserve"> </v>
          </cell>
          <cell r="W634" t="str">
            <v xml:space="preserve"> </v>
          </cell>
          <cell r="X634" t="str">
            <v xml:space="preserve"> </v>
          </cell>
          <cell r="Y634" t="str">
            <v xml:space="preserve"> </v>
          </cell>
          <cell r="Z634" t="str">
            <v xml:space="preserve"> </v>
          </cell>
          <cell r="AA634" t="str">
            <v xml:space="preserve"> </v>
          </cell>
        </row>
        <row r="635">
          <cell r="T635" t="str">
            <v xml:space="preserve"> </v>
          </cell>
          <cell r="U635" t="str">
            <v xml:space="preserve"> </v>
          </cell>
          <cell r="V635" t="str">
            <v xml:space="preserve"> </v>
          </cell>
          <cell r="W635" t="str">
            <v xml:space="preserve"> </v>
          </cell>
          <cell r="X635" t="str">
            <v xml:space="preserve"> </v>
          </cell>
          <cell r="Y635" t="str">
            <v xml:space="preserve"> </v>
          </cell>
          <cell r="Z635" t="str">
            <v xml:space="preserve"> </v>
          </cell>
          <cell r="AA635" t="str">
            <v xml:space="preserve"> </v>
          </cell>
        </row>
        <row r="636">
          <cell r="T636" t="str">
            <v xml:space="preserve"> </v>
          </cell>
          <cell r="U636" t="str">
            <v xml:space="preserve"> </v>
          </cell>
          <cell r="V636" t="str">
            <v xml:space="preserve"> </v>
          </cell>
          <cell r="W636" t="str">
            <v xml:space="preserve"> </v>
          </cell>
          <cell r="X636" t="str">
            <v xml:space="preserve"> </v>
          </cell>
          <cell r="Y636" t="str">
            <v xml:space="preserve"> </v>
          </cell>
          <cell r="Z636" t="str">
            <v xml:space="preserve"> </v>
          </cell>
          <cell r="AA636" t="str">
            <v xml:space="preserve"> </v>
          </cell>
        </row>
        <row r="637">
          <cell r="T637" t="str">
            <v xml:space="preserve"> </v>
          </cell>
          <cell r="U637" t="str">
            <v xml:space="preserve"> </v>
          </cell>
          <cell r="V637" t="str">
            <v xml:space="preserve"> </v>
          </cell>
          <cell r="W637" t="str">
            <v xml:space="preserve"> </v>
          </cell>
          <cell r="X637" t="str">
            <v xml:space="preserve"> </v>
          </cell>
          <cell r="Y637" t="str">
            <v xml:space="preserve"> </v>
          </cell>
          <cell r="Z637" t="str">
            <v xml:space="preserve"> </v>
          </cell>
          <cell r="AA637" t="str">
            <v xml:space="preserve"> </v>
          </cell>
        </row>
        <row r="638">
          <cell r="T638" t="str">
            <v xml:space="preserve"> </v>
          </cell>
          <cell r="U638" t="str">
            <v xml:space="preserve"> </v>
          </cell>
          <cell r="V638" t="str">
            <v xml:space="preserve"> </v>
          </cell>
          <cell r="W638" t="str">
            <v xml:space="preserve"> </v>
          </cell>
          <cell r="X638" t="str">
            <v xml:space="preserve"> </v>
          </cell>
          <cell r="Y638" t="str">
            <v xml:space="preserve"> </v>
          </cell>
          <cell r="Z638" t="str">
            <v xml:space="preserve"> </v>
          </cell>
          <cell r="AA638" t="str">
            <v xml:space="preserve"> </v>
          </cell>
        </row>
        <row r="639">
          <cell r="T639" t="str">
            <v xml:space="preserve"> </v>
          </cell>
          <cell r="U639" t="str">
            <v xml:space="preserve"> </v>
          </cell>
          <cell r="V639" t="str">
            <v xml:space="preserve"> </v>
          </cell>
          <cell r="W639" t="str">
            <v xml:space="preserve"> </v>
          </cell>
          <cell r="X639" t="str">
            <v xml:space="preserve"> </v>
          </cell>
          <cell r="Y639" t="str">
            <v xml:space="preserve"> </v>
          </cell>
          <cell r="Z639" t="str">
            <v xml:space="preserve"> </v>
          </cell>
          <cell r="AA639" t="str">
            <v xml:space="preserve"> </v>
          </cell>
        </row>
        <row r="640">
          <cell r="T640" t="str">
            <v xml:space="preserve"> </v>
          </cell>
          <cell r="U640" t="str">
            <v xml:space="preserve"> </v>
          </cell>
          <cell r="V640" t="str">
            <v xml:space="preserve"> </v>
          </cell>
          <cell r="W640" t="str">
            <v xml:space="preserve"> </v>
          </cell>
          <cell r="X640" t="str">
            <v xml:space="preserve"> </v>
          </cell>
          <cell r="Y640" t="str">
            <v xml:space="preserve"> </v>
          </cell>
          <cell r="Z640" t="str">
            <v xml:space="preserve"> </v>
          </cell>
          <cell r="AA640" t="str">
            <v xml:space="preserve"> </v>
          </cell>
        </row>
        <row r="641">
          <cell r="T641" t="str">
            <v xml:space="preserve"> </v>
          </cell>
          <cell r="U641" t="str">
            <v xml:space="preserve"> </v>
          </cell>
          <cell r="V641" t="str">
            <v xml:space="preserve"> </v>
          </cell>
          <cell r="W641" t="str">
            <v xml:space="preserve"> </v>
          </cell>
          <cell r="X641" t="str">
            <v xml:space="preserve"> </v>
          </cell>
          <cell r="Y641" t="str">
            <v xml:space="preserve"> </v>
          </cell>
          <cell r="Z641" t="str">
            <v xml:space="preserve"> </v>
          </cell>
          <cell r="AA641" t="str">
            <v xml:space="preserve"> </v>
          </cell>
        </row>
        <row r="642">
          <cell r="T642" t="str">
            <v xml:space="preserve"> </v>
          </cell>
          <cell r="U642" t="str">
            <v xml:space="preserve"> </v>
          </cell>
          <cell r="V642" t="str">
            <v xml:space="preserve"> </v>
          </cell>
          <cell r="W642" t="str">
            <v xml:space="preserve"> </v>
          </cell>
          <cell r="X642" t="str">
            <v xml:space="preserve"> </v>
          </cell>
          <cell r="Y642" t="str">
            <v xml:space="preserve"> </v>
          </cell>
          <cell r="Z642" t="str">
            <v xml:space="preserve"> </v>
          </cell>
          <cell r="AA642" t="str">
            <v xml:space="preserve"> </v>
          </cell>
        </row>
        <row r="643">
          <cell r="T643" t="str">
            <v xml:space="preserve"> </v>
          </cell>
          <cell r="U643" t="str">
            <v xml:space="preserve"> </v>
          </cell>
          <cell r="V643" t="str">
            <v xml:space="preserve"> </v>
          </cell>
          <cell r="W643" t="str">
            <v xml:space="preserve"> </v>
          </cell>
          <cell r="X643" t="str">
            <v xml:space="preserve"> </v>
          </cell>
          <cell r="Y643" t="str">
            <v xml:space="preserve"> </v>
          </cell>
          <cell r="Z643" t="str">
            <v xml:space="preserve"> </v>
          </cell>
          <cell r="AA643" t="str">
            <v xml:space="preserve"> </v>
          </cell>
        </row>
        <row r="644">
          <cell r="T644" t="str">
            <v xml:space="preserve"> </v>
          </cell>
          <cell r="U644" t="str">
            <v xml:space="preserve"> </v>
          </cell>
          <cell r="V644" t="str">
            <v xml:space="preserve"> </v>
          </cell>
          <cell r="W644" t="str">
            <v xml:space="preserve"> </v>
          </cell>
          <cell r="X644" t="str">
            <v xml:space="preserve"> </v>
          </cell>
          <cell r="Y644" t="str">
            <v xml:space="preserve"> </v>
          </cell>
          <cell r="Z644" t="str">
            <v xml:space="preserve"> </v>
          </cell>
          <cell r="AA644" t="str">
            <v xml:space="preserve"> </v>
          </cell>
        </row>
        <row r="645">
          <cell r="T645" t="str">
            <v xml:space="preserve"> </v>
          </cell>
          <cell r="U645" t="str">
            <v xml:space="preserve"> </v>
          </cell>
          <cell r="V645" t="str">
            <v xml:space="preserve"> </v>
          </cell>
          <cell r="W645" t="str">
            <v xml:space="preserve"> </v>
          </cell>
          <cell r="X645" t="str">
            <v xml:space="preserve"> </v>
          </cell>
          <cell r="Y645" t="str">
            <v xml:space="preserve"> </v>
          </cell>
          <cell r="Z645" t="str">
            <v xml:space="preserve"> </v>
          </cell>
          <cell r="AA645" t="str">
            <v xml:space="preserve"> </v>
          </cell>
        </row>
        <row r="646">
          <cell r="T646" t="str">
            <v xml:space="preserve"> </v>
          </cell>
          <cell r="U646" t="str">
            <v xml:space="preserve"> </v>
          </cell>
          <cell r="V646" t="str">
            <v xml:space="preserve"> </v>
          </cell>
          <cell r="W646" t="str">
            <v xml:space="preserve"> </v>
          </cell>
          <cell r="X646" t="str">
            <v xml:space="preserve"> </v>
          </cell>
          <cell r="Y646" t="str">
            <v xml:space="preserve"> </v>
          </cell>
          <cell r="Z646" t="str">
            <v xml:space="preserve"> </v>
          </cell>
          <cell r="AA646" t="str">
            <v xml:space="preserve"> </v>
          </cell>
        </row>
        <row r="647">
          <cell r="T647" t="str">
            <v xml:space="preserve"> </v>
          </cell>
          <cell r="U647" t="str">
            <v xml:space="preserve"> </v>
          </cell>
          <cell r="V647" t="str">
            <v xml:space="preserve"> </v>
          </cell>
          <cell r="W647" t="str">
            <v xml:space="preserve"> </v>
          </cell>
          <cell r="X647" t="str">
            <v xml:space="preserve"> </v>
          </cell>
          <cell r="Y647" t="str">
            <v xml:space="preserve"> </v>
          </cell>
          <cell r="Z647" t="str">
            <v xml:space="preserve"> </v>
          </cell>
          <cell r="AA647" t="str">
            <v xml:space="preserve"> </v>
          </cell>
        </row>
        <row r="648">
          <cell r="T648" t="str">
            <v xml:space="preserve"> </v>
          </cell>
          <cell r="U648" t="str">
            <v xml:space="preserve"> </v>
          </cell>
          <cell r="V648" t="str">
            <v xml:space="preserve"> </v>
          </cell>
          <cell r="W648" t="str">
            <v xml:space="preserve"> </v>
          </cell>
          <cell r="X648" t="str">
            <v xml:space="preserve"> </v>
          </cell>
          <cell r="Y648" t="str">
            <v xml:space="preserve"> </v>
          </cell>
          <cell r="Z648" t="str">
            <v xml:space="preserve"> </v>
          </cell>
          <cell r="AA648" t="str">
            <v xml:space="preserve"> </v>
          </cell>
        </row>
        <row r="649">
          <cell r="T649" t="str">
            <v xml:space="preserve"> </v>
          </cell>
          <cell r="U649" t="str">
            <v xml:space="preserve"> </v>
          </cell>
          <cell r="V649" t="str">
            <v xml:space="preserve"> </v>
          </cell>
          <cell r="W649" t="str">
            <v xml:space="preserve"> </v>
          </cell>
          <cell r="X649" t="str">
            <v xml:space="preserve"> </v>
          </cell>
          <cell r="Y649" t="str">
            <v xml:space="preserve"> </v>
          </cell>
          <cell r="Z649" t="str">
            <v xml:space="preserve"> </v>
          </cell>
          <cell r="AA649" t="str">
            <v xml:space="preserve"> </v>
          </cell>
        </row>
        <row r="650">
          <cell r="T650" t="str">
            <v xml:space="preserve"> </v>
          </cell>
          <cell r="U650" t="str">
            <v xml:space="preserve"> </v>
          </cell>
          <cell r="V650" t="str">
            <v xml:space="preserve"> </v>
          </cell>
          <cell r="W650" t="str">
            <v xml:space="preserve"> </v>
          </cell>
          <cell r="X650" t="str">
            <v xml:space="preserve"> </v>
          </cell>
          <cell r="Y650" t="str">
            <v xml:space="preserve"> </v>
          </cell>
          <cell r="Z650" t="str">
            <v xml:space="preserve"> </v>
          </cell>
          <cell r="AA650" t="str">
            <v xml:space="preserve"> </v>
          </cell>
        </row>
        <row r="651">
          <cell r="T651" t="str">
            <v xml:space="preserve"> </v>
          </cell>
          <cell r="U651" t="str">
            <v xml:space="preserve"> </v>
          </cell>
          <cell r="V651" t="str">
            <v xml:space="preserve"> </v>
          </cell>
          <cell r="W651" t="str">
            <v xml:space="preserve"> </v>
          </cell>
          <cell r="X651" t="str">
            <v xml:space="preserve"> </v>
          </cell>
          <cell r="Y651" t="str">
            <v xml:space="preserve"> </v>
          </cell>
          <cell r="Z651" t="str">
            <v xml:space="preserve"> </v>
          </cell>
          <cell r="AA651" t="str">
            <v xml:space="preserve"> </v>
          </cell>
        </row>
        <row r="652">
          <cell r="T652" t="str">
            <v xml:space="preserve"> </v>
          </cell>
          <cell r="U652" t="str">
            <v xml:space="preserve"> </v>
          </cell>
          <cell r="V652" t="str">
            <v xml:space="preserve"> </v>
          </cell>
          <cell r="W652" t="str">
            <v xml:space="preserve"> </v>
          </cell>
          <cell r="X652" t="str">
            <v xml:space="preserve"> </v>
          </cell>
          <cell r="Y652" t="str">
            <v xml:space="preserve"> </v>
          </cell>
          <cell r="Z652" t="str">
            <v xml:space="preserve"> </v>
          </cell>
          <cell r="AA652" t="str">
            <v xml:space="preserve"> </v>
          </cell>
        </row>
        <row r="653">
          <cell r="T653" t="str">
            <v xml:space="preserve"> </v>
          </cell>
          <cell r="U653" t="str">
            <v xml:space="preserve"> </v>
          </cell>
          <cell r="V653" t="str">
            <v xml:space="preserve"> </v>
          </cell>
          <cell r="W653" t="str">
            <v xml:space="preserve"> </v>
          </cell>
          <cell r="X653" t="str">
            <v xml:space="preserve"> </v>
          </cell>
          <cell r="Y653" t="str">
            <v xml:space="preserve"> </v>
          </cell>
          <cell r="Z653" t="str">
            <v xml:space="preserve"> </v>
          </cell>
          <cell r="AA653" t="str">
            <v xml:space="preserve"> </v>
          </cell>
        </row>
        <row r="654">
          <cell r="T654" t="str">
            <v xml:space="preserve"> </v>
          </cell>
          <cell r="U654" t="str">
            <v xml:space="preserve"> </v>
          </cell>
          <cell r="V654" t="str">
            <v xml:space="preserve"> </v>
          </cell>
          <cell r="W654" t="str">
            <v xml:space="preserve"> </v>
          </cell>
          <cell r="X654" t="str">
            <v xml:space="preserve"> </v>
          </cell>
          <cell r="Y654" t="str">
            <v xml:space="preserve"> </v>
          </cell>
          <cell r="Z654" t="str">
            <v xml:space="preserve"> </v>
          </cell>
          <cell r="AA654" t="str">
            <v xml:space="preserve"> </v>
          </cell>
        </row>
        <row r="655">
          <cell r="T655" t="str">
            <v xml:space="preserve"> </v>
          </cell>
          <cell r="U655" t="str">
            <v xml:space="preserve"> </v>
          </cell>
          <cell r="V655" t="str">
            <v xml:space="preserve"> </v>
          </cell>
          <cell r="W655" t="str">
            <v xml:space="preserve"> </v>
          </cell>
          <cell r="X655" t="str">
            <v xml:space="preserve"> </v>
          </cell>
          <cell r="Y655" t="str">
            <v xml:space="preserve"> </v>
          </cell>
          <cell r="Z655" t="str">
            <v xml:space="preserve"> </v>
          </cell>
          <cell r="AA655" t="str">
            <v xml:space="preserve"> </v>
          </cell>
        </row>
        <row r="656">
          <cell r="T656" t="str">
            <v xml:space="preserve"> </v>
          </cell>
          <cell r="U656" t="str">
            <v xml:space="preserve"> </v>
          </cell>
          <cell r="V656" t="str">
            <v xml:space="preserve"> </v>
          </cell>
          <cell r="W656" t="str">
            <v xml:space="preserve"> </v>
          </cell>
          <cell r="X656" t="str">
            <v xml:space="preserve"> </v>
          </cell>
          <cell r="Y656" t="str">
            <v xml:space="preserve"> </v>
          </cell>
          <cell r="Z656" t="str">
            <v xml:space="preserve"> </v>
          </cell>
          <cell r="AA656" t="str">
            <v xml:space="preserve"> </v>
          </cell>
        </row>
        <row r="657">
          <cell r="T657" t="str">
            <v xml:space="preserve"> </v>
          </cell>
          <cell r="U657" t="str">
            <v xml:space="preserve"> </v>
          </cell>
          <cell r="V657" t="str">
            <v xml:space="preserve"> </v>
          </cell>
          <cell r="W657" t="str">
            <v xml:space="preserve"> </v>
          </cell>
          <cell r="X657" t="str">
            <v xml:space="preserve"> </v>
          </cell>
          <cell r="Y657" t="str">
            <v xml:space="preserve"> </v>
          </cell>
          <cell r="Z657" t="str">
            <v xml:space="preserve"> </v>
          </cell>
          <cell r="AA657" t="str">
            <v xml:space="preserve"> </v>
          </cell>
        </row>
        <row r="658">
          <cell r="T658" t="str">
            <v xml:space="preserve"> </v>
          </cell>
          <cell r="U658" t="str">
            <v xml:space="preserve"> </v>
          </cell>
          <cell r="V658" t="str">
            <v xml:space="preserve"> </v>
          </cell>
          <cell r="W658" t="str">
            <v xml:space="preserve"> </v>
          </cell>
          <cell r="X658" t="str">
            <v xml:space="preserve"> </v>
          </cell>
          <cell r="Y658" t="str">
            <v xml:space="preserve"> </v>
          </cell>
          <cell r="Z658" t="str">
            <v xml:space="preserve"> </v>
          </cell>
          <cell r="AA658" t="str">
            <v xml:space="preserve"> </v>
          </cell>
        </row>
        <row r="659">
          <cell r="T659" t="str">
            <v xml:space="preserve"> </v>
          </cell>
          <cell r="U659" t="str">
            <v xml:space="preserve"> </v>
          </cell>
          <cell r="V659" t="str">
            <v xml:space="preserve"> </v>
          </cell>
          <cell r="W659" t="str">
            <v xml:space="preserve"> </v>
          </cell>
          <cell r="X659" t="str">
            <v xml:space="preserve"> </v>
          </cell>
          <cell r="Y659" t="str">
            <v xml:space="preserve"> </v>
          </cell>
          <cell r="Z659" t="str">
            <v xml:space="preserve"> </v>
          </cell>
          <cell r="AA659" t="str">
            <v xml:space="preserve"> </v>
          </cell>
        </row>
        <row r="660">
          <cell r="T660" t="str">
            <v xml:space="preserve"> </v>
          </cell>
          <cell r="U660" t="str">
            <v xml:space="preserve"> </v>
          </cell>
          <cell r="V660" t="str">
            <v xml:space="preserve"> </v>
          </cell>
          <cell r="W660" t="str">
            <v xml:space="preserve"> </v>
          </cell>
          <cell r="X660" t="str">
            <v xml:space="preserve"> </v>
          </cell>
          <cell r="Y660" t="str">
            <v xml:space="preserve"> </v>
          </cell>
          <cell r="Z660" t="str">
            <v xml:space="preserve"> </v>
          </cell>
          <cell r="AA660" t="str">
            <v xml:space="preserve"> </v>
          </cell>
        </row>
        <row r="661">
          <cell r="T661" t="str">
            <v xml:space="preserve"> </v>
          </cell>
          <cell r="U661" t="str">
            <v xml:space="preserve"> </v>
          </cell>
          <cell r="V661" t="str">
            <v xml:space="preserve"> </v>
          </cell>
          <cell r="W661" t="str">
            <v xml:space="preserve"> </v>
          </cell>
          <cell r="X661" t="str">
            <v xml:space="preserve"> </v>
          </cell>
          <cell r="Y661" t="str">
            <v xml:space="preserve"> </v>
          </cell>
          <cell r="Z661" t="str">
            <v xml:space="preserve"> </v>
          </cell>
          <cell r="AA661" t="str">
            <v xml:space="preserve"> </v>
          </cell>
        </row>
        <row r="662">
          <cell r="T662" t="str">
            <v xml:space="preserve"> </v>
          </cell>
          <cell r="U662" t="str">
            <v xml:space="preserve"> </v>
          </cell>
          <cell r="V662" t="str">
            <v xml:space="preserve"> </v>
          </cell>
          <cell r="W662" t="str">
            <v xml:space="preserve"> </v>
          </cell>
          <cell r="X662" t="str">
            <v xml:space="preserve"> </v>
          </cell>
          <cell r="Y662" t="str">
            <v xml:space="preserve"> </v>
          </cell>
          <cell r="Z662" t="str">
            <v xml:space="preserve"> </v>
          </cell>
          <cell r="AA662" t="str">
            <v xml:space="preserve"> </v>
          </cell>
        </row>
        <row r="663">
          <cell r="T663" t="str">
            <v xml:space="preserve"> </v>
          </cell>
          <cell r="U663" t="str">
            <v xml:space="preserve"> </v>
          </cell>
          <cell r="V663" t="str">
            <v xml:space="preserve"> </v>
          </cell>
          <cell r="W663" t="str">
            <v xml:space="preserve"> </v>
          </cell>
          <cell r="X663" t="str">
            <v xml:space="preserve"> </v>
          </cell>
          <cell r="Y663" t="str">
            <v xml:space="preserve"> </v>
          </cell>
          <cell r="Z663" t="str">
            <v xml:space="preserve"> </v>
          </cell>
          <cell r="AA663" t="str">
            <v xml:space="preserve"> </v>
          </cell>
        </row>
        <row r="664">
          <cell r="T664" t="str">
            <v xml:space="preserve"> </v>
          </cell>
          <cell r="U664" t="str">
            <v xml:space="preserve"> </v>
          </cell>
          <cell r="V664" t="str">
            <v xml:space="preserve"> </v>
          </cell>
          <cell r="W664" t="str">
            <v xml:space="preserve"> </v>
          </cell>
          <cell r="X664" t="str">
            <v xml:space="preserve"> </v>
          </cell>
          <cell r="Y664" t="str">
            <v xml:space="preserve"> </v>
          </cell>
          <cell r="Z664" t="str">
            <v xml:space="preserve"> </v>
          </cell>
          <cell r="AA664" t="str">
            <v xml:space="preserve"> </v>
          </cell>
        </row>
        <row r="665">
          <cell r="T665" t="str">
            <v xml:space="preserve"> </v>
          </cell>
          <cell r="U665" t="str">
            <v xml:space="preserve"> </v>
          </cell>
          <cell r="V665" t="str">
            <v xml:space="preserve"> </v>
          </cell>
          <cell r="W665" t="str">
            <v xml:space="preserve"> </v>
          </cell>
          <cell r="X665" t="str">
            <v xml:space="preserve"> </v>
          </cell>
          <cell r="Y665" t="str">
            <v xml:space="preserve"> </v>
          </cell>
          <cell r="Z665" t="str">
            <v xml:space="preserve"> </v>
          </cell>
          <cell r="AA665" t="str">
            <v xml:space="preserve"> </v>
          </cell>
        </row>
        <row r="666">
          <cell r="T666" t="str">
            <v xml:space="preserve"> </v>
          </cell>
          <cell r="U666" t="str">
            <v xml:space="preserve"> </v>
          </cell>
          <cell r="V666" t="str">
            <v xml:space="preserve"> </v>
          </cell>
          <cell r="W666" t="str">
            <v xml:space="preserve"> </v>
          </cell>
          <cell r="X666" t="str">
            <v xml:space="preserve"> </v>
          </cell>
          <cell r="Y666" t="str">
            <v xml:space="preserve"> </v>
          </cell>
          <cell r="Z666" t="str">
            <v xml:space="preserve"> </v>
          </cell>
          <cell r="AA666" t="str">
            <v xml:space="preserve"> </v>
          </cell>
        </row>
        <row r="667">
          <cell r="T667" t="str">
            <v xml:space="preserve"> </v>
          </cell>
          <cell r="U667" t="str">
            <v xml:space="preserve"> </v>
          </cell>
          <cell r="V667" t="str">
            <v xml:space="preserve"> </v>
          </cell>
          <cell r="W667" t="str">
            <v xml:space="preserve"> </v>
          </cell>
          <cell r="X667" t="str">
            <v xml:space="preserve"> </v>
          </cell>
          <cell r="Y667" t="str">
            <v xml:space="preserve"> </v>
          </cell>
          <cell r="Z667" t="str">
            <v xml:space="preserve"> </v>
          </cell>
          <cell r="AA667" t="str">
            <v xml:space="preserve"> </v>
          </cell>
        </row>
        <row r="668">
          <cell r="T668" t="str">
            <v xml:space="preserve"> </v>
          </cell>
          <cell r="U668" t="str">
            <v xml:space="preserve"> </v>
          </cell>
          <cell r="V668" t="str">
            <v xml:space="preserve"> </v>
          </cell>
          <cell r="W668" t="str">
            <v xml:space="preserve"> </v>
          </cell>
          <cell r="X668" t="str">
            <v xml:space="preserve"> </v>
          </cell>
          <cell r="Y668" t="str">
            <v xml:space="preserve"> </v>
          </cell>
          <cell r="Z668" t="str">
            <v xml:space="preserve"> </v>
          </cell>
          <cell r="AA668" t="str">
            <v xml:space="preserve"> </v>
          </cell>
        </row>
        <row r="669">
          <cell r="T669" t="str">
            <v xml:space="preserve"> </v>
          </cell>
          <cell r="U669" t="str">
            <v xml:space="preserve"> </v>
          </cell>
          <cell r="V669" t="str">
            <v xml:space="preserve"> </v>
          </cell>
          <cell r="W669" t="str">
            <v xml:space="preserve"> </v>
          </cell>
          <cell r="X669" t="str">
            <v xml:space="preserve"> </v>
          </cell>
          <cell r="Y669" t="str">
            <v xml:space="preserve"> </v>
          </cell>
          <cell r="Z669" t="str">
            <v xml:space="preserve"> </v>
          </cell>
          <cell r="AA669" t="str">
            <v xml:space="preserve"> </v>
          </cell>
        </row>
        <row r="670">
          <cell r="T670" t="str">
            <v xml:space="preserve"> </v>
          </cell>
          <cell r="U670" t="str">
            <v xml:space="preserve"> </v>
          </cell>
          <cell r="V670" t="str">
            <v xml:space="preserve"> </v>
          </cell>
          <cell r="W670" t="str">
            <v xml:space="preserve"> </v>
          </cell>
          <cell r="X670" t="str">
            <v xml:space="preserve"> </v>
          </cell>
          <cell r="Y670" t="str">
            <v xml:space="preserve"> </v>
          </cell>
          <cell r="Z670" t="str">
            <v xml:space="preserve"> </v>
          </cell>
          <cell r="AA670" t="str">
            <v xml:space="preserve"> </v>
          </cell>
        </row>
        <row r="671">
          <cell r="T671" t="str">
            <v xml:space="preserve"> </v>
          </cell>
          <cell r="U671" t="str">
            <v xml:space="preserve"> </v>
          </cell>
          <cell r="V671" t="str">
            <v xml:space="preserve"> </v>
          </cell>
          <cell r="W671" t="str">
            <v xml:space="preserve"> </v>
          </cell>
          <cell r="X671" t="str">
            <v xml:space="preserve"> </v>
          </cell>
          <cell r="Y671" t="str">
            <v xml:space="preserve"> </v>
          </cell>
          <cell r="Z671" t="str">
            <v xml:space="preserve"> </v>
          </cell>
          <cell r="AA671" t="str">
            <v xml:space="preserve"> </v>
          </cell>
        </row>
        <row r="672">
          <cell r="T672" t="str">
            <v xml:space="preserve"> </v>
          </cell>
          <cell r="U672" t="str">
            <v xml:space="preserve"> </v>
          </cell>
          <cell r="V672" t="str">
            <v xml:space="preserve"> </v>
          </cell>
          <cell r="W672" t="str">
            <v xml:space="preserve"> </v>
          </cell>
          <cell r="X672" t="str">
            <v xml:space="preserve"> </v>
          </cell>
          <cell r="Y672" t="str">
            <v xml:space="preserve"> </v>
          </cell>
          <cell r="Z672" t="str">
            <v xml:space="preserve"> </v>
          </cell>
          <cell r="AA672" t="str">
            <v xml:space="preserve"> </v>
          </cell>
        </row>
        <row r="673">
          <cell r="T673" t="str">
            <v xml:space="preserve"> </v>
          </cell>
          <cell r="U673" t="str">
            <v xml:space="preserve"> </v>
          </cell>
          <cell r="V673" t="str">
            <v xml:space="preserve"> </v>
          </cell>
          <cell r="W673" t="str">
            <v xml:space="preserve"> </v>
          </cell>
          <cell r="X673" t="str">
            <v xml:space="preserve"> </v>
          </cell>
          <cell r="Y673" t="str">
            <v xml:space="preserve"> </v>
          </cell>
          <cell r="Z673" t="str">
            <v xml:space="preserve"> </v>
          </cell>
          <cell r="AA673" t="str">
            <v xml:space="preserve"> </v>
          </cell>
        </row>
        <row r="674">
          <cell r="T674" t="str">
            <v xml:space="preserve"> </v>
          </cell>
          <cell r="U674" t="str">
            <v xml:space="preserve"> </v>
          </cell>
          <cell r="V674" t="str">
            <v xml:space="preserve"> </v>
          </cell>
          <cell r="W674" t="str">
            <v xml:space="preserve"> </v>
          </cell>
          <cell r="X674" t="str">
            <v xml:space="preserve"> </v>
          </cell>
          <cell r="Y674" t="str">
            <v xml:space="preserve"> </v>
          </cell>
          <cell r="Z674" t="str">
            <v xml:space="preserve"> </v>
          </cell>
          <cell r="AA674" t="str">
            <v xml:space="preserve"> </v>
          </cell>
        </row>
        <row r="675">
          <cell r="T675" t="str">
            <v xml:space="preserve"> </v>
          </cell>
          <cell r="U675" t="str">
            <v xml:space="preserve"> </v>
          </cell>
          <cell r="V675" t="str">
            <v xml:space="preserve"> </v>
          </cell>
          <cell r="W675" t="str">
            <v xml:space="preserve"> </v>
          </cell>
          <cell r="X675" t="str">
            <v xml:space="preserve"> </v>
          </cell>
          <cell r="Y675" t="str">
            <v xml:space="preserve"> </v>
          </cell>
          <cell r="Z675" t="str">
            <v xml:space="preserve"> </v>
          </cell>
          <cell r="AA675" t="str">
            <v xml:space="preserve"> </v>
          </cell>
        </row>
        <row r="676">
          <cell r="T676" t="str">
            <v xml:space="preserve"> </v>
          </cell>
          <cell r="U676" t="str">
            <v xml:space="preserve"> </v>
          </cell>
          <cell r="V676" t="str">
            <v xml:space="preserve"> </v>
          </cell>
          <cell r="W676" t="str">
            <v xml:space="preserve"> </v>
          </cell>
          <cell r="X676" t="str">
            <v xml:space="preserve"> </v>
          </cell>
          <cell r="Y676" t="str">
            <v xml:space="preserve"> </v>
          </cell>
          <cell r="Z676" t="str">
            <v xml:space="preserve"> </v>
          </cell>
          <cell r="AA676" t="str">
            <v xml:space="preserve"> </v>
          </cell>
        </row>
        <row r="677">
          <cell r="T677" t="str">
            <v xml:space="preserve"> </v>
          </cell>
          <cell r="U677" t="str">
            <v xml:space="preserve"> </v>
          </cell>
          <cell r="V677" t="str">
            <v xml:space="preserve"> </v>
          </cell>
          <cell r="W677" t="str">
            <v xml:space="preserve"> </v>
          </cell>
          <cell r="X677" t="str">
            <v xml:space="preserve"> </v>
          </cell>
          <cell r="Y677" t="str">
            <v xml:space="preserve"> </v>
          </cell>
          <cell r="Z677" t="str">
            <v xml:space="preserve"> </v>
          </cell>
          <cell r="AA677" t="str">
            <v xml:space="preserve"> </v>
          </cell>
        </row>
        <row r="678">
          <cell r="T678" t="str">
            <v xml:space="preserve"> </v>
          </cell>
          <cell r="U678" t="str">
            <v xml:space="preserve"> </v>
          </cell>
          <cell r="V678" t="str">
            <v xml:space="preserve"> </v>
          </cell>
          <cell r="W678" t="str">
            <v xml:space="preserve"> </v>
          </cell>
          <cell r="X678" t="str">
            <v xml:space="preserve"> </v>
          </cell>
          <cell r="Y678" t="str">
            <v xml:space="preserve"> </v>
          </cell>
          <cell r="Z678" t="str">
            <v xml:space="preserve"> </v>
          </cell>
          <cell r="AA678" t="str">
            <v xml:space="preserve"> </v>
          </cell>
        </row>
        <row r="679">
          <cell r="T679" t="str">
            <v xml:space="preserve"> </v>
          </cell>
          <cell r="U679" t="str">
            <v xml:space="preserve"> </v>
          </cell>
          <cell r="V679" t="str">
            <v xml:space="preserve"> </v>
          </cell>
          <cell r="W679" t="str">
            <v xml:space="preserve"> </v>
          </cell>
          <cell r="X679" t="str">
            <v xml:space="preserve"> </v>
          </cell>
          <cell r="Y679" t="str">
            <v xml:space="preserve"> </v>
          </cell>
          <cell r="Z679" t="str">
            <v xml:space="preserve"> </v>
          </cell>
          <cell r="AA679" t="str">
            <v xml:space="preserve"> </v>
          </cell>
        </row>
        <row r="680">
          <cell r="T680" t="str">
            <v xml:space="preserve"> </v>
          </cell>
          <cell r="U680" t="str">
            <v xml:space="preserve"> </v>
          </cell>
          <cell r="V680" t="str">
            <v xml:space="preserve"> </v>
          </cell>
          <cell r="W680" t="str">
            <v xml:space="preserve"> </v>
          </cell>
          <cell r="X680" t="str">
            <v xml:space="preserve"> </v>
          </cell>
          <cell r="Y680" t="str">
            <v xml:space="preserve"> </v>
          </cell>
          <cell r="Z680" t="str">
            <v xml:space="preserve"> </v>
          </cell>
          <cell r="AA680" t="str">
            <v xml:space="preserve"> </v>
          </cell>
        </row>
        <row r="681">
          <cell r="T681" t="str">
            <v xml:space="preserve"> </v>
          </cell>
          <cell r="U681" t="str">
            <v xml:space="preserve"> </v>
          </cell>
          <cell r="V681" t="str">
            <v xml:space="preserve"> </v>
          </cell>
          <cell r="W681" t="str">
            <v xml:space="preserve"> </v>
          </cell>
          <cell r="X681" t="str">
            <v xml:space="preserve"> </v>
          </cell>
          <cell r="Y681" t="str">
            <v xml:space="preserve"> </v>
          </cell>
          <cell r="Z681" t="str">
            <v xml:space="preserve"> </v>
          </cell>
          <cell r="AA681" t="str">
            <v xml:space="preserve"> </v>
          </cell>
        </row>
        <row r="682">
          <cell r="T682" t="str">
            <v xml:space="preserve"> </v>
          </cell>
          <cell r="U682" t="str">
            <v xml:space="preserve"> </v>
          </cell>
          <cell r="V682" t="str">
            <v xml:space="preserve"> </v>
          </cell>
          <cell r="W682" t="str">
            <v xml:space="preserve"> </v>
          </cell>
          <cell r="X682" t="str">
            <v xml:space="preserve"> </v>
          </cell>
          <cell r="Y682" t="str">
            <v xml:space="preserve"> </v>
          </cell>
          <cell r="Z682" t="str">
            <v xml:space="preserve"> </v>
          </cell>
          <cell r="AA682" t="str">
            <v xml:space="preserve"> </v>
          </cell>
        </row>
        <row r="683">
          <cell r="T683" t="str">
            <v xml:space="preserve"> </v>
          </cell>
          <cell r="U683" t="str">
            <v xml:space="preserve"> </v>
          </cell>
          <cell r="V683" t="str">
            <v xml:space="preserve"> </v>
          </cell>
          <cell r="W683" t="str">
            <v xml:space="preserve"> </v>
          </cell>
          <cell r="X683" t="str">
            <v xml:space="preserve"> </v>
          </cell>
          <cell r="Y683" t="str">
            <v xml:space="preserve"> </v>
          </cell>
          <cell r="Z683" t="str">
            <v xml:space="preserve"> </v>
          </cell>
          <cell r="AA683" t="str">
            <v xml:space="preserve"> </v>
          </cell>
        </row>
        <row r="684">
          <cell r="T684" t="str">
            <v xml:space="preserve"> </v>
          </cell>
          <cell r="U684" t="str">
            <v xml:space="preserve"> </v>
          </cell>
          <cell r="V684" t="str">
            <v xml:space="preserve"> </v>
          </cell>
          <cell r="W684" t="str">
            <v xml:space="preserve"> </v>
          </cell>
          <cell r="X684" t="str">
            <v xml:space="preserve"> </v>
          </cell>
          <cell r="Y684" t="str">
            <v xml:space="preserve"> </v>
          </cell>
          <cell r="Z684" t="str">
            <v xml:space="preserve"> </v>
          </cell>
          <cell r="AA684" t="str">
            <v xml:space="preserve"> </v>
          </cell>
        </row>
        <row r="685">
          <cell r="T685" t="str">
            <v xml:space="preserve"> </v>
          </cell>
          <cell r="U685" t="str">
            <v xml:space="preserve"> </v>
          </cell>
          <cell r="V685" t="str">
            <v xml:space="preserve"> </v>
          </cell>
          <cell r="W685" t="str">
            <v xml:space="preserve"> </v>
          </cell>
          <cell r="X685" t="str">
            <v xml:space="preserve"> </v>
          </cell>
          <cell r="Y685" t="str">
            <v xml:space="preserve"> </v>
          </cell>
          <cell r="Z685" t="str">
            <v xml:space="preserve"> </v>
          </cell>
          <cell r="AA685" t="str">
            <v xml:space="preserve"> </v>
          </cell>
        </row>
        <row r="686">
          <cell r="T686" t="str">
            <v xml:space="preserve"> </v>
          </cell>
          <cell r="U686" t="str">
            <v xml:space="preserve"> </v>
          </cell>
          <cell r="V686" t="str">
            <v xml:space="preserve"> </v>
          </cell>
          <cell r="W686" t="str">
            <v xml:space="preserve"> </v>
          </cell>
          <cell r="X686" t="str">
            <v xml:space="preserve"> </v>
          </cell>
          <cell r="Y686" t="str">
            <v xml:space="preserve"> </v>
          </cell>
          <cell r="Z686" t="str">
            <v xml:space="preserve"> </v>
          </cell>
          <cell r="AA686" t="str">
            <v xml:space="preserve"> </v>
          </cell>
        </row>
        <row r="687">
          <cell r="T687" t="str">
            <v xml:space="preserve"> </v>
          </cell>
          <cell r="U687" t="str">
            <v xml:space="preserve"> </v>
          </cell>
          <cell r="V687" t="str">
            <v xml:space="preserve"> </v>
          </cell>
          <cell r="W687" t="str">
            <v xml:space="preserve"> </v>
          </cell>
          <cell r="X687" t="str">
            <v xml:space="preserve"> </v>
          </cell>
          <cell r="Y687" t="str">
            <v xml:space="preserve"> </v>
          </cell>
          <cell r="Z687" t="str">
            <v xml:space="preserve"> </v>
          </cell>
          <cell r="AA687" t="str">
            <v xml:space="preserve"> </v>
          </cell>
        </row>
        <row r="688">
          <cell r="T688" t="str">
            <v xml:space="preserve"> </v>
          </cell>
          <cell r="U688" t="str">
            <v xml:space="preserve"> </v>
          </cell>
          <cell r="V688" t="str">
            <v xml:space="preserve"> </v>
          </cell>
          <cell r="W688" t="str">
            <v xml:space="preserve"> </v>
          </cell>
          <cell r="X688" t="str">
            <v xml:space="preserve"> </v>
          </cell>
          <cell r="Y688" t="str">
            <v xml:space="preserve"> </v>
          </cell>
          <cell r="Z688" t="str">
            <v xml:space="preserve"> </v>
          </cell>
          <cell r="AA688" t="str">
            <v xml:space="preserve"> </v>
          </cell>
        </row>
        <row r="689">
          <cell r="T689" t="str">
            <v xml:space="preserve"> </v>
          </cell>
          <cell r="U689" t="str">
            <v xml:space="preserve"> </v>
          </cell>
          <cell r="V689" t="str">
            <v xml:space="preserve"> </v>
          </cell>
          <cell r="W689" t="str">
            <v xml:space="preserve"> </v>
          </cell>
          <cell r="X689" t="str">
            <v xml:space="preserve"> </v>
          </cell>
          <cell r="Y689" t="str">
            <v xml:space="preserve"> </v>
          </cell>
          <cell r="Z689" t="str">
            <v xml:space="preserve"> </v>
          </cell>
          <cell r="AA689" t="str">
            <v xml:space="preserve"> </v>
          </cell>
        </row>
        <row r="690">
          <cell r="T690" t="str">
            <v xml:space="preserve"> </v>
          </cell>
          <cell r="U690" t="str">
            <v xml:space="preserve"> </v>
          </cell>
          <cell r="V690" t="str">
            <v xml:space="preserve"> </v>
          </cell>
          <cell r="W690" t="str">
            <v xml:space="preserve"> </v>
          </cell>
          <cell r="X690" t="str">
            <v xml:space="preserve"> </v>
          </cell>
          <cell r="Y690" t="str">
            <v xml:space="preserve"> </v>
          </cell>
          <cell r="Z690" t="str">
            <v xml:space="preserve"> </v>
          </cell>
          <cell r="AA690" t="str">
            <v xml:space="preserve"> </v>
          </cell>
        </row>
        <row r="691">
          <cell r="T691" t="str">
            <v xml:space="preserve"> </v>
          </cell>
          <cell r="U691" t="str">
            <v xml:space="preserve"> </v>
          </cell>
          <cell r="V691" t="str">
            <v xml:space="preserve"> </v>
          </cell>
          <cell r="W691" t="str">
            <v xml:space="preserve"> </v>
          </cell>
          <cell r="X691" t="str">
            <v xml:space="preserve"> </v>
          </cell>
          <cell r="Y691" t="str">
            <v xml:space="preserve"> </v>
          </cell>
          <cell r="Z691" t="str">
            <v xml:space="preserve"> </v>
          </cell>
          <cell r="AA691" t="str">
            <v xml:space="preserve"> </v>
          </cell>
        </row>
        <row r="692">
          <cell r="T692" t="str">
            <v xml:space="preserve"> </v>
          </cell>
          <cell r="U692" t="str">
            <v xml:space="preserve"> </v>
          </cell>
          <cell r="V692" t="str">
            <v xml:space="preserve"> </v>
          </cell>
          <cell r="W692" t="str">
            <v xml:space="preserve"> </v>
          </cell>
          <cell r="X692" t="str">
            <v xml:space="preserve"> </v>
          </cell>
          <cell r="Y692" t="str">
            <v xml:space="preserve"> </v>
          </cell>
          <cell r="Z692" t="str">
            <v xml:space="preserve"> </v>
          </cell>
          <cell r="AA692" t="str">
            <v xml:space="preserve"> </v>
          </cell>
        </row>
        <row r="693">
          <cell r="T693" t="str">
            <v xml:space="preserve"> </v>
          </cell>
          <cell r="U693" t="str">
            <v xml:space="preserve"> </v>
          </cell>
          <cell r="V693" t="str">
            <v xml:space="preserve"> </v>
          </cell>
          <cell r="W693" t="str">
            <v xml:space="preserve"> </v>
          </cell>
          <cell r="X693" t="str">
            <v xml:space="preserve"> </v>
          </cell>
          <cell r="Y693" t="str">
            <v xml:space="preserve"> </v>
          </cell>
          <cell r="Z693" t="str">
            <v xml:space="preserve"> </v>
          </cell>
          <cell r="AA693" t="str">
            <v xml:space="preserve"> </v>
          </cell>
        </row>
        <row r="751">
          <cell r="A751" t="str">
            <v>@715 end of product list. Consumables start at 1000</v>
          </cell>
        </row>
      </sheetData>
      <sheetData sheetId="3">
        <row r="300">
          <cell r="A300" t="str">
            <v>DR6000</v>
          </cell>
          <cell r="B300" t="str">
            <v>20 000 pgs</v>
          </cell>
          <cell r="C300" t="str">
            <v>Drum Unit for  HL-1250 or HL1270 or HL1450 or HL1430</v>
          </cell>
          <cell r="D300" t="str">
            <v>2001 - 2003</v>
          </cell>
          <cell r="E300" t="str">
            <v>HL-L5210DW, HL-L6210DW or HL-L6410DN</v>
          </cell>
        </row>
        <row r="301">
          <cell r="A301" t="str">
            <v>TN6600</v>
          </cell>
          <cell r="B301" t="str">
            <v>6 600 pgs</v>
          </cell>
          <cell r="C301" t="str">
            <v>Toner for  HL-1250 or HL1270 or HL1450 or HL1430</v>
          </cell>
          <cell r="D301" t="str">
            <v>2001 - 2003</v>
          </cell>
          <cell r="E301" t="str">
            <v>HL-L5210DW, HL-L6210DW or HL-L6410DN</v>
          </cell>
        </row>
        <row r="302">
          <cell r="A302" t="str">
            <v>DR7000</v>
          </cell>
          <cell r="B302" t="str">
            <v>20 000 pgs</v>
          </cell>
          <cell r="C302" t="str">
            <v>Drum Unit for HL-1650 or HL1850 or HL5070N or HL5030 or HL5050</v>
          </cell>
          <cell r="D302" t="str">
            <v>2001 - 2003</v>
          </cell>
          <cell r="E302" t="str">
            <v>HL-L5210DW, HL-L6210DW or HL-L6410DN</v>
          </cell>
        </row>
        <row r="303">
          <cell r="A303" t="str">
            <v>TN7600</v>
          </cell>
          <cell r="B303" t="str">
            <v>6 600 pgs</v>
          </cell>
          <cell r="C303" t="str">
            <v>Toner for HL-1650 or HL1850 or HL5070N or HL5030 or HL5050</v>
          </cell>
          <cell r="D303" t="str">
            <v>2001 - 2003</v>
          </cell>
          <cell r="E303" t="str">
            <v>HL-L5210DW, HL-L6210DW or HL-L6410DN</v>
          </cell>
        </row>
        <row r="304">
          <cell r="A304" t="str">
            <v>TN1700</v>
          </cell>
          <cell r="B304" t="str">
            <v>17 000 pgs</v>
          </cell>
          <cell r="C304" t="str">
            <v>Toner for HL-8050N</v>
          </cell>
          <cell r="D304" t="str">
            <v>2001 - 2003</v>
          </cell>
          <cell r="E304" t="str">
            <v>HL-L5210DW, HL-L6210DW or HL-L6410DN</v>
          </cell>
        </row>
        <row r="305">
          <cell r="A305" t="str">
            <v>DR4000</v>
          </cell>
          <cell r="B305" t="str">
            <v>30 000 pgs</v>
          </cell>
          <cell r="C305" t="str">
            <v>Drum Unit for HL-6050DN</v>
          </cell>
          <cell r="D305" t="str">
            <v>2004 - 2012</v>
          </cell>
          <cell r="E305" t="str">
            <v>HL-L5210DW, HL-L6210DW or HL-L6410DN</v>
          </cell>
        </row>
        <row r="306">
          <cell r="A306" t="str">
            <v>DR3355</v>
          </cell>
          <cell r="B306" t="str">
            <v>30 000PGS</v>
          </cell>
          <cell r="C306" t="str">
            <v>Drum Unit for HL5440D or 5450DN or 6180DW</v>
          </cell>
          <cell r="D306" t="str">
            <v>2012 - 2016</v>
          </cell>
          <cell r="E306" t="str">
            <v>HL-L5210DW, HL-L6210DW or HL-L6410DN</v>
          </cell>
        </row>
        <row r="307">
          <cell r="A307" t="str">
            <v>TN3350</v>
          </cell>
          <cell r="B307" t="str">
            <v>8 000PGS</v>
          </cell>
          <cell r="C307" t="str">
            <v>Toner for HL5440D or 5450DN or 6180DW</v>
          </cell>
          <cell r="D307" t="str">
            <v>2012 - 2016</v>
          </cell>
          <cell r="E307" t="str">
            <v>HL-L5210DW, HL-L6210DW or HL-L6410DN</v>
          </cell>
        </row>
        <row r="308">
          <cell r="A308" t="str">
            <v>TN3370</v>
          </cell>
          <cell r="B308" t="str">
            <v>12 000PGS</v>
          </cell>
          <cell r="C308" t="str">
            <v>Toner for HL6180DW (no longer available to order, order TN-3350)</v>
          </cell>
          <cell r="D308" t="str">
            <v>2012 - 2016</v>
          </cell>
          <cell r="E308" t="str">
            <v>HL-L5210DW, HL-L6210DW or HL-L6410DN</v>
          </cell>
        </row>
        <row r="309">
          <cell r="A309" t="str">
            <v>TN4100</v>
          </cell>
          <cell r="B309" t="str">
            <v>7 500 pgs</v>
          </cell>
          <cell r="C309" t="str">
            <v>Toner for HL-6050DN</v>
          </cell>
          <cell r="D309" t="str">
            <v>2004 - 2012</v>
          </cell>
          <cell r="E309" t="str">
            <v>HL-L5210DW, HL-L6210DW or HL-L6410DN</v>
          </cell>
        </row>
        <row r="310">
          <cell r="A310" t="str">
            <v>DR3215</v>
          </cell>
          <cell r="B310" t="str">
            <v>25 000 pgs</v>
          </cell>
          <cell r="C310" t="str">
            <v>Drum Unit for HL5340D or HL5350DN</v>
          </cell>
          <cell r="D310" t="str">
            <v>2009 - 2012</v>
          </cell>
          <cell r="E310" t="str">
            <v>HL-L5210DW, HL-L6210DW or HL-L6410DN</v>
          </cell>
        </row>
        <row r="311">
          <cell r="A311" t="str">
            <v>TN3290</v>
          </cell>
          <cell r="B311" t="str">
            <v>8 000 pgs</v>
          </cell>
          <cell r="C311" t="str">
            <v>Toner for HL5340D or HL5350DN</v>
          </cell>
          <cell r="D311" t="str">
            <v>2009 - 2012</v>
          </cell>
          <cell r="E311" t="str">
            <v>HL-L5210DW, HL-L6210DW or HL-L6410DN</v>
          </cell>
        </row>
        <row r="312">
          <cell r="A312" t="str">
            <v>TN3250</v>
          </cell>
          <cell r="B312" t="str">
            <v>3 000 pgs</v>
          </cell>
          <cell r="C312" t="str">
            <v>Toner for HL5340D or HL5350DN</v>
          </cell>
          <cell r="D312" t="str">
            <v>2009 - 2012</v>
          </cell>
          <cell r="E312" t="str">
            <v>HL-L5210DW, HL-L6210DW or HL-L6410DN</v>
          </cell>
        </row>
        <row r="313">
          <cell r="A313" t="str">
            <v>DR3115</v>
          </cell>
          <cell r="B313" t="str">
            <v>25 000 pgs</v>
          </cell>
          <cell r="C313" t="str">
            <v>Drum Unit for HL-5270DN or HL-5250DN or HL-5240</v>
          </cell>
          <cell r="D313" t="str">
            <v>2008 -2009</v>
          </cell>
          <cell r="E313" t="str">
            <v>HL-L5210DW, HL-L6210DW or HL-L6410DN</v>
          </cell>
        </row>
        <row r="314">
          <cell r="A314" t="str">
            <v>TN3185</v>
          </cell>
          <cell r="B314" t="str">
            <v>7 000 pgs</v>
          </cell>
          <cell r="C314" t="str">
            <v xml:space="preserve">Toner for HL-5270DN or HL-5250DN or HL-5240 </v>
          </cell>
          <cell r="D314" t="str">
            <v>2008 -2009</v>
          </cell>
          <cell r="E314" t="str">
            <v>HL-L5210DW, HL-L6210DW or HL-L6410DN</v>
          </cell>
        </row>
        <row r="315">
          <cell r="A315" t="str">
            <v>DR3000</v>
          </cell>
          <cell r="B315" t="str">
            <v>20 000 pgs</v>
          </cell>
          <cell r="C315" t="str">
            <v xml:space="preserve">Drum Unit for HL-5150D or 5140 or 5170DN </v>
          </cell>
          <cell r="D315" t="str">
            <v>2004 - 2005</v>
          </cell>
          <cell r="E315" t="str">
            <v>HL-L5210DW, HL-L6210DW or HL-L6410DN</v>
          </cell>
        </row>
        <row r="316">
          <cell r="A316" t="str">
            <v>TN3060</v>
          </cell>
          <cell r="B316" t="str">
            <v>6 700 pgs</v>
          </cell>
          <cell r="C316" t="str">
            <v xml:space="preserve">Toner for HL-5150D or 5140 or 5170DN </v>
          </cell>
          <cell r="D316" t="str">
            <v>2004 - 2005</v>
          </cell>
          <cell r="E316" t="str">
            <v>HL-L5210DW, HL-L6210DW or HL-L6410DN</v>
          </cell>
        </row>
        <row r="317">
          <cell r="A317" t="str">
            <v>DR2125</v>
          </cell>
          <cell r="B317" t="str">
            <v>12 000 pgs</v>
          </cell>
          <cell r="C317" t="str">
            <v>Drum Unit for  HL-2150N or HL-2140</v>
          </cell>
          <cell r="D317" t="str">
            <v>2008 - 2011</v>
          </cell>
          <cell r="E317" t="str">
            <v>HL-L2365DW</v>
          </cell>
        </row>
        <row r="318">
          <cell r="A318" t="str">
            <v>TN2120</v>
          </cell>
          <cell r="B318" t="str">
            <v>1 200 pgs</v>
          </cell>
          <cell r="C318" t="str">
            <v>Please order TN2150                                                         Toner for  HL-2150N or HL-2140</v>
          </cell>
          <cell r="D318" t="str">
            <v>2008 - 2011</v>
          </cell>
          <cell r="E318" t="str">
            <v>HL-L2365DW</v>
          </cell>
        </row>
        <row r="319">
          <cell r="A319" t="str">
            <v>TN2150</v>
          </cell>
          <cell r="B319" t="str">
            <v>2 600 pgs</v>
          </cell>
          <cell r="C319" t="str">
            <v>Toner for  HL-2150N or HL-2140</v>
          </cell>
          <cell r="D319" t="str">
            <v>2008 - 2011</v>
          </cell>
          <cell r="E319" t="str">
            <v>HL-L2365DW</v>
          </cell>
        </row>
        <row r="320">
          <cell r="A320" t="str">
            <v>DR2035</v>
          </cell>
          <cell r="B320" t="str">
            <v>12 000 pgs</v>
          </cell>
          <cell r="C320" t="str">
            <v>Drum Unit for HL2035</v>
          </cell>
          <cell r="D320" t="str">
            <v>2008 - 2011</v>
          </cell>
          <cell r="E320" t="str">
            <v>HL-L2365DW</v>
          </cell>
        </row>
        <row r="321">
          <cell r="A321" t="str">
            <v>TN2035</v>
          </cell>
          <cell r="B321" t="str">
            <v>1 500 pgs</v>
          </cell>
          <cell r="C321" t="str">
            <v>Toner for HL2035</v>
          </cell>
          <cell r="D321" t="str">
            <v>2008 - 2011</v>
          </cell>
          <cell r="E321" t="str">
            <v>HL-L2365DW</v>
          </cell>
        </row>
        <row r="322">
          <cell r="A322" t="str">
            <v>DR2025</v>
          </cell>
          <cell r="B322" t="str">
            <v>12 000 pgs</v>
          </cell>
          <cell r="C322" t="str">
            <v>Drum Unit for HL-2070N or HL2040 or HL2030</v>
          </cell>
          <cell r="D322" t="str">
            <v>2004 - 2008</v>
          </cell>
          <cell r="E322" t="str">
            <v>HL-L2365DW</v>
          </cell>
        </row>
        <row r="323">
          <cell r="A323" t="str">
            <v>TN2025</v>
          </cell>
          <cell r="B323" t="str">
            <v>2 500 pgs</v>
          </cell>
          <cell r="C323" t="str">
            <v>Toner for  HL-2070N or HL2040 or HL2030</v>
          </cell>
          <cell r="D323" t="str">
            <v>2004 - 2008</v>
          </cell>
          <cell r="E323" t="str">
            <v>HL-L2365DW</v>
          </cell>
        </row>
        <row r="324">
          <cell r="A324" t="str">
            <v>DR2255</v>
          </cell>
          <cell r="B324" t="str">
            <v>12 000 pgs</v>
          </cell>
          <cell r="C324" t="str">
            <v>Drum Unit for HL2240D or HL2270DW</v>
          </cell>
          <cell r="D324" t="str">
            <v>2011 - 2014</v>
          </cell>
          <cell r="E324" t="str">
            <v>HL-L2365DW</v>
          </cell>
        </row>
        <row r="325">
          <cell r="A325" t="str">
            <v>TN2280</v>
          </cell>
          <cell r="B325" t="str">
            <v>2600 pgs</v>
          </cell>
          <cell r="C325" t="str">
            <v>Toner for HL2240D or HL2270DW</v>
          </cell>
          <cell r="D325" t="str">
            <v>2011 - 2014</v>
          </cell>
          <cell r="E325" t="str">
            <v>HL-L2365DW</v>
          </cell>
        </row>
        <row r="326">
          <cell r="A326" t="str">
            <v>TN2060</v>
          </cell>
          <cell r="B326" t="str">
            <v>700 pgs</v>
          </cell>
          <cell r="C326" t="str">
            <v>Black toner for  HL2130</v>
          </cell>
          <cell r="D326" t="str">
            <v>2011 - 2014</v>
          </cell>
          <cell r="E326" t="str">
            <v>HL-L2365DW or HL1210W</v>
          </cell>
        </row>
        <row r="327">
          <cell r="A327" t="str">
            <v>DR1000</v>
          </cell>
          <cell r="B327" t="str">
            <v>10 000 pgs</v>
          </cell>
          <cell r="C327" t="str">
            <v>Drum Unit for HL1210</v>
          </cell>
          <cell r="D327" t="str">
            <v>2015 -</v>
          </cell>
          <cell r="E327" t="str">
            <v>This is a current model</v>
          </cell>
        </row>
        <row r="328">
          <cell r="A328" t="str">
            <v>TN1000</v>
          </cell>
          <cell r="B328" t="str">
            <v>1 000 pgs</v>
          </cell>
          <cell r="C328" t="str">
            <v>Toner for HL1210</v>
          </cell>
          <cell r="D328" t="str">
            <v>2015 -</v>
          </cell>
          <cell r="E328" t="str">
            <v>This is a current model</v>
          </cell>
        </row>
        <row r="329">
          <cell r="A329" t="str">
            <v>DR2305</v>
          </cell>
          <cell r="B329" t="str">
            <v>12 000 pgs</v>
          </cell>
          <cell r="C329" t="str">
            <v>Drum Unit for HLL2365DW</v>
          </cell>
          <cell r="D329" t="str">
            <v xml:space="preserve">2015 - </v>
          </cell>
          <cell r="E329" t="str">
            <v>This is a current model</v>
          </cell>
        </row>
        <row r="330">
          <cell r="A330" t="str">
            <v>TN2355</v>
          </cell>
          <cell r="B330" t="str">
            <v>2 600 pgs</v>
          </cell>
          <cell r="C330" t="str">
            <v>Toner for HLL2365DW and DCPL2540DW</v>
          </cell>
          <cell r="D330" t="str">
            <v xml:space="preserve">2015 - </v>
          </cell>
          <cell r="E330" t="str">
            <v>This is a current model</v>
          </cell>
        </row>
        <row r="331">
          <cell r="A331" t="str">
            <v>DR3405</v>
          </cell>
          <cell r="B331" t="str">
            <v>50 000 PGS</v>
          </cell>
          <cell r="C331" t="str">
            <v>Drum Unit for HLL5200DW and HLL6400DW</v>
          </cell>
          <cell r="D331" t="str">
            <v>2016 -</v>
          </cell>
          <cell r="E331" t="str">
            <v>This is a current model</v>
          </cell>
        </row>
        <row r="332">
          <cell r="A332" t="str">
            <v>TN3437</v>
          </cell>
          <cell r="B332" t="str">
            <v>8 000 PGS</v>
          </cell>
          <cell r="C332" t="str">
            <v>Toner for HLL5200DW and HLL6400DW</v>
          </cell>
          <cell r="D332" t="str">
            <v>2016 -</v>
          </cell>
          <cell r="E332" t="str">
            <v>This is a current model</v>
          </cell>
        </row>
        <row r="333">
          <cell r="A333" t="str">
            <v>TN3467</v>
          </cell>
          <cell r="B333" t="str">
            <v>12 000 PGS</v>
          </cell>
          <cell r="C333" t="str">
            <v>Toner for HLL5200DW and HLL6400DW</v>
          </cell>
          <cell r="D333" t="str">
            <v>2016 -</v>
          </cell>
          <cell r="E333" t="str">
            <v>This is a current model</v>
          </cell>
        </row>
        <row r="334">
          <cell r="A334" t="str">
            <v>TN3487</v>
          </cell>
          <cell r="B334" t="str">
            <v>20 000 PGS</v>
          </cell>
          <cell r="C334" t="str">
            <v>Toner for HLL6400DW</v>
          </cell>
          <cell r="D334" t="str">
            <v>2016 -</v>
          </cell>
          <cell r="E334" t="str">
            <v>This is a current model</v>
          </cell>
        </row>
        <row r="340">
          <cell r="A340" t="str">
            <v>LC01BK</v>
          </cell>
          <cell r="B340" t="str">
            <v>400 PGS</v>
          </cell>
          <cell r="C340" t="str">
            <v>Black ink for MFC-pro--700C</v>
          </cell>
          <cell r="D340" t="str">
            <v>2000- 2001</v>
          </cell>
          <cell r="E340" t="str">
            <v>DCP-T220 / T420W/ T520W / T720DW / T820DW or MFC-T920DW</v>
          </cell>
        </row>
        <row r="341">
          <cell r="A341" t="str">
            <v>LC01C</v>
          </cell>
          <cell r="B341" t="str">
            <v>300 PGS</v>
          </cell>
          <cell r="C341" t="str">
            <v>Cyan ink for MFC-pro--700C</v>
          </cell>
          <cell r="D341" t="str">
            <v>2000- 2001</v>
          </cell>
          <cell r="E341" t="str">
            <v>DCP-T220 / T420W/ T520W / T720DW / T820DW or MFC-T920DW</v>
          </cell>
        </row>
        <row r="342">
          <cell r="A342" t="str">
            <v>LC01Y</v>
          </cell>
          <cell r="B342" t="str">
            <v>300 PGS</v>
          </cell>
          <cell r="C342" t="str">
            <v>Yellow  ink for MFC-pro--700C</v>
          </cell>
          <cell r="D342" t="str">
            <v>2000- 2001</v>
          </cell>
          <cell r="E342" t="str">
            <v>DCP-T220 / T420W/ T520W / T720DW / T820DW or MFC-T920DW</v>
          </cell>
        </row>
        <row r="343">
          <cell r="A343" t="str">
            <v>LC01M</v>
          </cell>
          <cell r="B343" t="str">
            <v>300 PGS</v>
          </cell>
          <cell r="C343" t="str">
            <v>Magenta ink for MFC-pro--700C</v>
          </cell>
          <cell r="D343" t="str">
            <v>2000- 2001</v>
          </cell>
          <cell r="E343" t="str">
            <v>DCP-T220 / T420W/ T520W / T720DW / T820DW or MFC-T920DW</v>
          </cell>
        </row>
        <row r="344">
          <cell r="A344" t="str">
            <v>LC37C</v>
          </cell>
          <cell r="B344" t="str">
            <v>350 PGS</v>
          </cell>
          <cell r="C344" t="str">
            <v>Cayn ink for MFC-260, 235, 150, 135</v>
          </cell>
          <cell r="D344" t="str">
            <v>2000 -2001</v>
          </cell>
          <cell r="E344" t="str">
            <v>DCP-T220 / T420W/ T520W / T720DW / T820DW or MFC-T920DW</v>
          </cell>
        </row>
        <row r="345">
          <cell r="A345" t="str">
            <v>LC37Y</v>
          </cell>
          <cell r="B345" t="str">
            <v>350 PGS</v>
          </cell>
          <cell r="C345" t="str">
            <v>Yellowink for MFC-260, 235, 150, 135</v>
          </cell>
          <cell r="D345" t="str">
            <v>2000 -2001</v>
          </cell>
          <cell r="E345" t="str">
            <v>DCP-T220 / T420W/ T520W / T720DW / T820DW or MFC-T920DW</v>
          </cell>
        </row>
        <row r="346">
          <cell r="A346" t="str">
            <v>LC37M</v>
          </cell>
          <cell r="B346" t="str">
            <v>350 PGS</v>
          </cell>
          <cell r="C346" t="str">
            <v>Magenta ink for MFC-260, 235, 150, 135</v>
          </cell>
          <cell r="D346" t="str">
            <v>2000 -2001</v>
          </cell>
          <cell r="E346" t="str">
            <v>DCP-T220 / T420W/ T520W / T720DW / T820DW or MFC-T920DW</v>
          </cell>
        </row>
        <row r="347">
          <cell r="A347" t="str">
            <v>LC37BK</v>
          </cell>
          <cell r="B347" t="str">
            <v>350 PGS</v>
          </cell>
          <cell r="C347" t="str">
            <v>Black ink for MFC-260, 235, 150, 135</v>
          </cell>
          <cell r="D347" t="str">
            <v>2000 -2001</v>
          </cell>
          <cell r="E347" t="str">
            <v>DCP-T220 / T420W/ T520W / T720DW / T820DW or MFC-T920DW</v>
          </cell>
        </row>
        <row r="348">
          <cell r="A348" t="str">
            <v>LC38BK</v>
          </cell>
          <cell r="B348" t="str">
            <v>300 PGS</v>
          </cell>
          <cell r="C348" t="str">
            <v>Black ink for DCP-145C or DCP375CW or MFC250C</v>
          </cell>
          <cell r="D348" t="str">
            <v>2009 - 2010</v>
          </cell>
          <cell r="E348" t="str">
            <v>DCP-T220 / T420W/ T520W / T720DW / T820DW or MFC-T920DW</v>
          </cell>
        </row>
        <row r="349">
          <cell r="A349" t="str">
            <v>LC38C</v>
          </cell>
          <cell r="B349" t="str">
            <v>260 PGS</v>
          </cell>
          <cell r="C349" t="str">
            <v>Cyan ink for DCP-145C or DCP375CW or MFC250C</v>
          </cell>
          <cell r="D349" t="str">
            <v>2009 - 2010</v>
          </cell>
          <cell r="E349" t="str">
            <v>DCP-T220 / T420W/ T520W / T720DW / T820DW or MFC-T920DW</v>
          </cell>
        </row>
        <row r="350">
          <cell r="A350" t="str">
            <v>LC38M</v>
          </cell>
          <cell r="B350" t="str">
            <v>260 PGS</v>
          </cell>
          <cell r="C350" t="str">
            <v>Magenta ink for DCP-145C or DCP375CW or MFC250C</v>
          </cell>
          <cell r="D350" t="str">
            <v>2009 - 2010</v>
          </cell>
          <cell r="E350" t="str">
            <v>DCP-T220 / T420W/ T520W / T720DW / T820DW or MFC-T920DW</v>
          </cell>
        </row>
        <row r="351">
          <cell r="A351" t="str">
            <v>LC38Y</v>
          </cell>
          <cell r="B351" t="str">
            <v>260 PGS</v>
          </cell>
          <cell r="C351" t="str">
            <v>Yellow ink for DCP-145C or DCP375CW or MFC250C</v>
          </cell>
          <cell r="D351" t="str">
            <v>2009 - 2010</v>
          </cell>
          <cell r="E351" t="str">
            <v>DCP-T220 / T420W/ T520W / T720DW / T820DW or MFC-T920DW</v>
          </cell>
        </row>
        <row r="352">
          <cell r="A352" t="str">
            <v>LC39BK</v>
          </cell>
          <cell r="B352" t="str">
            <v>300 PGS</v>
          </cell>
          <cell r="C352" t="str">
            <v>Black ink for MFCJ220  or  DCPJ125</v>
          </cell>
          <cell r="D352" t="str">
            <v>2009 - 2010</v>
          </cell>
          <cell r="E352" t="str">
            <v>DCP-T220 / T420W/ T520W / T720DW / T820DW or MFC-T920DW</v>
          </cell>
        </row>
        <row r="353">
          <cell r="A353" t="str">
            <v>LC39C</v>
          </cell>
          <cell r="B353" t="str">
            <v>260 PGS</v>
          </cell>
          <cell r="C353" t="str">
            <v>Cyan ink for MFCJ220  or  DCPJ125</v>
          </cell>
          <cell r="D353" t="str">
            <v>2009 - 2010</v>
          </cell>
          <cell r="E353" t="str">
            <v>DCP-T220 / T420W/ T520W / T720DW / T820DW or MFC-T920DW</v>
          </cell>
        </row>
        <row r="354">
          <cell r="A354" t="str">
            <v>LC39M</v>
          </cell>
          <cell r="B354" t="str">
            <v>260 PGS</v>
          </cell>
          <cell r="C354" t="str">
            <v>Magenta ink for MFCJ220  or  DCPJ125</v>
          </cell>
          <cell r="D354" t="str">
            <v>2009 - 2010</v>
          </cell>
          <cell r="E354" t="str">
            <v>DCP-T220 / T420W/ T520W / T720DW / T820DW or MFC-T920DW</v>
          </cell>
        </row>
        <row r="355">
          <cell r="A355" t="str">
            <v>LC39Y</v>
          </cell>
          <cell r="B355" t="str">
            <v>260 PGS</v>
          </cell>
          <cell r="C355" t="str">
            <v>Yellow ink for MFCJ220  or  DCPJ125</v>
          </cell>
          <cell r="D355" t="str">
            <v>2009 - 2010</v>
          </cell>
          <cell r="E355" t="str">
            <v>DCP-T220 / T420W/ T520W / T720DW / T820DW or MFC-T920DW</v>
          </cell>
        </row>
        <row r="356">
          <cell r="A356" t="str">
            <v>LC47BK</v>
          </cell>
          <cell r="B356" t="str">
            <v>500 PGS</v>
          </cell>
          <cell r="C356" t="str">
            <v>Black cartridge for MFC-5440CN, 3240, 1840, 215, 210, DCP-115, 110</v>
          </cell>
          <cell r="D356" t="str">
            <v>2004 - 2005</v>
          </cell>
          <cell r="E356" t="str">
            <v>DCP-T220 / T420W/ T520W / T720DW / T820DW or MFC-T920DW</v>
          </cell>
        </row>
        <row r="357">
          <cell r="A357" t="str">
            <v>LC47C</v>
          </cell>
          <cell r="B357" t="str">
            <v>400 PGS</v>
          </cell>
          <cell r="C357" t="str">
            <v>Cyan cartridge for MFC-5440CN, 3240, 1840, 215, 210, DCP-115, 110</v>
          </cell>
          <cell r="D357" t="str">
            <v>2004 - 2005</v>
          </cell>
          <cell r="E357" t="str">
            <v>DCP-T220 / T420W/ T520W / T720DW / T820DW or MFC-T920DW</v>
          </cell>
        </row>
        <row r="358">
          <cell r="A358" t="str">
            <v>LC47Y</v>
          </cell>
          <cell r="B358" t="str">
            <v>400 PGS</v>
          </cell>
          <cell r="C358" t="str">
            <v>Yellow cartridge for MFC-5440CN, 3240, 1840, 215, 210, DCP-115, 110</v>
          </cell>
          <cell r="D358" t="str">
            <v>2004 - 2005</v>
          </cell>
          <cell r="E358" t="str">
            <v>DCP-T220 / T420W/ T520W / T720DW / T820DW or MFC-T920DW</v>
          </cell>
        </row>
        <row r="359">
          <cell r="A359" t="str">
            <v>LC47M</v>
          </cell>
          <cell r="B359" t="str">
            <v>400 PGS</v>
          </cell>
          <cell r="C359" t="str">
            <v>Magenta cartridge for MFC-5440CN, 3240, 1840, 215, 210, DCP-115, 110</v>
          </cell>
          <cell r="D359" t="str">
            <v>2004 - 2005</v>
          </cell>
          <cell r="E359" t="str">
            <v>DCP-T220 / T420W/ T520W / T720DW / T820DW or MFC-T920DW</v>
          </cell>
        </row>
        <row r="360">
          <cell r="A360" t="str">
            <v>LC47HYBK</v>
          </cell>
          <cell r="B360" t="str">
            <v>900 PGS</v>
          </cell>
          <cell r="C360" t="str">
            <v>High yield black ink for MFC-5440CN, MFC-5840CN</v>
          </cell>
          <cell r="D360" t="str">
            <v>2004 - 2005</v>
          </cell>
          <cell r="E360" t="str">
            <v>MFC-J3940DW or MFC-J3540DW or  MFC-J2340DW</v>
          </cell>
        </row>
        <row r="361">
          <cell r="A361" t="str">
            <v>LC50BK</v>
          </cell>
          <cell r="B361" t="str">
            <v>400 PGS</v>
          </cell>
          <cell r="C361" t="str">
            <v>Black cartridge for MFC-830 and MFC-860</v>
          </cell>
          <cell r="D361" t="str">
            <v>2000 - 2001</v>
          </cell>
          <cell r="E361" t="str">
            <v>DCP-T220 / T420W/ T520W / T720DW / T820DW or MFC-T920DW</v>
          </cell>
        </row>
        <row r="362">
          <cell r="A362" t="str">
            <v>LC50C</v>
          </cell>
          <cell r="B362" t="str">
            <v>300 PGS</v>
          </cell>
          <cell r="C362" t="str">
            <v>Cyan cartridge for MFC-830 and MFC-860</v>
          </cell>
          <cell r="D362" t="str">
            <v>2000 - 2001</v>
          </cell>
          <cell r="E362" t="str">
            <v>DCP-T220 / T420W/ T520W / T720DW / T820DW or MFC-T920DW</v>
          </cell>
        </row>
        <row r="363">
          <cell r="A363" t="str">
            <v>LC50Y</v>
          </cell>
          <cell r="B363" t="str">
            <v>300 PGS</v>
          </cell>
          <cell r="C363" t="str">
            <v>Yellow cartridge for MFC-830 and MFC-860</v>
          </cell>
          <cell r="D363" t="str">
            <v>2000 - 2001</v>
          </cell>
          <cell r="E363" t="str">
            <v>DCP-T220 / T420W/ T520W / T720DW / T820DW or MFC-T920DW</v>
          </cell>
        </row>
        <row r="364">
          <cell r="A364" t="str">
            <v>LC50M</v>
          </cell>
          <cell r="B364" t="str">
            <v>300 PGS</v>
          </cell>
          <cell r="C364" t="str">
            <v>Magenta cartridge for MFC-830 and MFC-860</v>
          </cell>
          <cell r="D364" t="str">
            <v>2000 - 2001</v>
          </cell>
          <cell r="E364" t="str">
            <v>DCP-T220 / T420W/ T520W / T720DW / T820DW or MFC-T920DW</v>
          </cell>
        </row>
        <row r="365">
          <cell r="A365" t="str">
            <v>LC600BK</v>
          </cell>
          <cell r="B365" t="str">
            <v>400 PGS</v>
          </cell>
          <cell r="C365" t="str">
            <v>Black cartridge MFC-890</v>
          </cell>
          <cell r="D365" t="str">
            <v>2002 - 2003</v>
          </cell>
          <cell r="E365" t="str">
            <v>DCP-T220 / T420W/ T520W / T720DW / T820DW or MFC-T920DW</v>
          </cell>
        </row>
        <row r="366">
          <cell r="A366" t="str">
            <v>LC600C</v>
          </cell>
          <cell r="B366" t="str">
            <v>300 PGS</v>
          </cell>
          <cell r="C366" t="str">
            <v>Cyan cartridge MFC-890</v>
          </cell>
          <cell r="D366" t="str">
            <v>2002 - 2003</v>
          </cell>
          <cell r="E366" t="str">
            <v>DCP-T220 / T420W/ T520W / T720DW / T820DW or MFC-T920DW</v>
          </cell>
        </row>
        <row r="367">
          <cell r="A367" t="str">
            <v>LC600Y</v>
          </cell>
          <cell r="B367" t="str">
            <v>300 PGS</v>
          </cell>
          <cell r="C367" t="str">
            <v>Yellow cartridge MFC-890</v>
          </cell>
          <cell r="D367" t="str">
            <v>2002 - 2003</v>
          </cell>
          <cell r="E367" t="str">
            <v>DCP-T220 / T420W/ T520W / T720DW / T820DW or MFC-T920DW</v>
          </cell>
        </row>
        <row r="368">
          <cell r="A368" t="str">
            <v>LC600M</v>
          </cell>
          <cell r="B368" t="str">
            <v>300 PGS</v>
          </cell>
          <cell r="C368" t="str">
            <v>Magenta cartridge MFC-890</v>
          </cell>
          <cell r="D368" t="str">
            <v>2002 - 2003</v>
          </cell>
          <cell r="E368" t="str">
            <v>DCP-T220 / T420W/ T520W / T720DW / T820DW or MFC-T920DW</v>
          </cell>
        </row>
        <row r="369">
          <cell r="A369" t="str">
            <v>LC700BK</v>
          </cell>
          <cell r="B369" t="str">
            <v>500 PGS</v>
          </cell>
          <cell r="C369" t="str">
            <v>Black cartridge for MFC-4820</v>
          </cell>
          <cell r="D369" t="str">
            <v>2003 - 2004</v>
          </cell>
          <cell r="E369" t="str">
            <v>DCP-T220 / T420W/ T520W / T720DW / T820DW or MFC-T920DW</v>
          </cell>
        </row>
        <row r="370">
          <cell r="A370" t="str">
            <v>LC700C</v>
          </cell>
          <cell r="B370" t="str">
            <v>400 PGS</v>
          </cell>
          <cell r="C370" t="str">
            <v>Cyan cartridge for MFC-4820</v>
          </cell>
          <cell r="D370" t="str">
            <v>2003 - 2004</v>
          </cell>
          <cell r="E370" t="str">
            <v>DCP-T220 / T420W/ T520W / T720DW / T820DW or MFC-T920DW</v>
          </cell>
        </row>
        <row r="371">
          <cell r="A371" t="str">
            <v>LC700Y</v>
          </cell>
          <cell r="B371" t="str">
            <v>400 PGS</v>
          </cell>
          <cell r="C371" t="str">
            <v>Yellow cartridge for MFC-4820</v>
          </cell>
          <cell r="D371" t="str">
            <v>2003 - 2004</v>
          </cell>
          <cell r="E371" t="str">
            <v>DCP-T220 / T420W/ T520W / T720DW / T820DW or MFC-T920DW</v>
          </cell>
        </row>
        <row r="372">
          <cell r="A372" t="str">
            <v>LC700M</v>
          </cell>
          <cell r="B372" t="str">
            <v>400 PGS</v>
          </cell>
          <cell r="C372" t="str">
            <v>Magenta cartridge for MFC-4820</v>
          </cell>
          <cell r="D372" t="str">
            <v>2003 - 2004</v>
          </cell>
          <cell r="E372" t="str">
            <v>DCP-T220 / T420W/ T520W / T720DW / T820DW or MFC-T920DW</v>
          </cell>
        </row>
        <row r="373">
          <cell r="A373" t="str">
            <v>LC800BK</v>
          </cell>
          <cell r="B373" t="str">
            <v>500 PGS</v>
          </cell>
          <cell r="C373" t="str">
            <v>Black for MFC-3420, 320, 3220, 1820</v>
          </cell>
          <cell r="D373" t="str">
            <v>2003 - 2004</v>
          </cell>
          <cell r="E373" t="str">
            <v>DCP-T220 / T420W/ T520W / T720DW / T820DW or MFC-T920DW</v>
          </cell>
        </row>
        <row r="374">
          <cell r="A374" t="str">
            <v>LC800M</v>
          </cell>
          <cell r="B374" t="str">
            <v>400 PGS</v>
          </cell>
          <cell r="C374" t="str">
            <v>Magenta for MFC-3420, 320, 3220, 1820</v>
          </cell>
          <cell r="D374" t="str">
            <v>2003 - 2004</v>
          </cell>
          <cell r="E374" t="str">
            <v>DCP-T220 / T420W/ T520W / T720DW / T820DW or MFC-T920DW</v>
          </cell>
        </row>
        <row r="375">
          <cell r="A375" t="str">
            <v>LC800Y</v>
          </cell>
          <cell r="B375" t="str">
            <v>400 PGS</v>
          </cell>
          <cell r="C375" t="str">
            <v>Yellow for MFC-3420, 320, 3220, 1820</v>
          </cell>
          <cell r="D375" t="str">
            <v>2003 - 2004</v>
          </cell>
          <cell r="E375" t="str">
            <v>DCP-T220 / T420W/ T520W / T720DW / T820DW or MFC-T920DW</v>
          </cell>
        </row>
        <row r="376">
          <cell r="A376" t="str">
            <v>LC800C</v>
          </cell>
          <cell r="B376" t="str">
            <v>400 PGS</v>
          </cell>
          <cell r="C376" t="str">
            <v>Cyan for MFC-3420, 320, 3220, 1820</v>
          </cell>
          <cell r="D376" t="str">
            <v>2003 - 2004</v>
          </cell>
          <cell r="E376" t="str">
            <v>DCP-T220 / T420W/ T520W / T720DW / T820DW or MFC-T920DW</v>
          </cell>
        </row>
        <row r="377">
          <cell r="A377" t="str">
            <v>LC57BK</v>
          </cell>
          <cell r="B377" t="str">
            <v>500 PGS</v>
          </cell>
          <cell r="C377" t="str">
            <v>Black ink for DCP-130C or MFC240C or 5860CN</v>
          </cell>
          <cell r="D377" t="str">
            <v>2009 - 2010</v>
          </cell>
          <cell r="E377" t="str">
            <v>DCP-T220 / T420W/ T520W / T720DW / T820DW or MFC-T920DW</v>
          </cell>
        </row>
        <row r="378">
          <cell r="A378" t="str">
            <v>LC57C</v>
          </cell>
          <cell r="B378" t="str">
            <v>400 PGS</v>
          </cell>
          <cell r="C378" t="str">
            <v>Cyan ink for DCP-130C or MFC240C or 5860CN</v>
          </cell>
          <cell r="D378" t="str">
            <v>2009 - 2010</v>
          </cell>
          <cell r="E378" t="str">
            <v>DCP-T220 / T420W/ T520W / T720DW / T820DW or MFC-T920DW</v>
          </cell>
        </row>
        <row r="379">
          <cell r="A379" t="str">
            <v>LC57M</v>
          </cell>
          <cell r="B379" t="str">
            <v>400 PGS</v>
          </cell>
          <cell r="C379" t="str">
            <v>Magenta ink for DCP-130C or MFC240C or 5860CN</v>
          </cell>
          <cell r="D379" t="str">
            <v>2009 - 2010</v>
          </cell>
          <cell r="E379" t="str">
            <v>DCP-T220 / T420W/ T520W / T720DW / T820DW or MFC-T920DW</v>
          </cell>
        </row>
        <row r="380">
          <cell r="A380" t="str">
            <v>LC57Y</v>
          </cell>
          <cell r="B380" t="str">
            <v>400 PGS</v>
          </cell>
          <cell r="C380" t="str">
            <v>Yellow ink for DCP-130C or MFC240C or 5860CN</v>
          </cell>
          <cell r="D380" t="str">
            <v>2009 - 2010</v>
          </cell>
          <cell r="E380" t="str">
            <v>DCP-T220 / T420W/ T520W / T720DW / T820DW or MFC-T920DW</v>
          </cell>
        </row>
        <row r="381">
          <cell r="A381" t="str">
            <v>LC67BK</v>
          </cell>
          <cell r="B381" t="str">
            <v>450 PGS</v>
          </cell>
          <cell r="C381" t="str">
            <v>Black ink for DCP-385C or MFC-490CW or MFC795CW or MFC990CW</v>
          </cell>
          <cell r="D381" t="str">
            <v>2009 - 2010</v>
          </cell>
          <cell r="E381" t="str">
            <v>DCP-T220 / T420W/ T520W / T720DW / T820DW or MFC-T920DW</v>
          </cell>
        </row>
        <row r="382">
          <cell r="A382" t="str">
            <v>LC67C</v>
          </cell>
          <cell r="B382" t="str">
            <v>325 PGS</v>
          </cell>
          <cell r="C382" t="str">
            <v>Cyan ink for DCP-385C or MFC-490CW or MFC795CW or MFC990CW</v>
          </cell>
          <cell r="D382" t="str">
            <v>2009 - 2010</v>
          </cell>
          <cell r="E382" t="str">
            <v>DCP-T220 / T420W/ T520W / T720DW / T820DW or MFC-T920DW</v>
          </cell>
        </row>
        <row r="383">
          <cell r="A383" t="str">
            <v>LC67M</v>
          </cell>
          <cell r="B383" t="str">
            <v>325 PGS</v>
          </cell>
          <cell r="C383" t="str">
            <v>Magenta ink for DCP-385C or MFC-490CW or MFC795CW or MFC990CW</v>
          </cell>
          <cell r="D383" t="str">
            <v>2009 - 2010</v>
          </cell>
          <cell r="E383" t="str">
            <v>DCP-T220 / T420W/ T520W / T720DW / T820DW or MFC-T920DW</v>
          </cell>
        </row>
        <row r="384">
          <cell r="A384" t="str">
            <v>LC67Y</v>
          </cell>
          <cell r="B384" t="str">
            <v>325 PGS</v>
          </cell>
          <cell r="C384" t="str">
            <v>Yellow ink for DCP-385C or MFC-490CW or MFC795CW or MFC990CW</v>
          </cell>
          <cell r="D384" t="str">
            <v>2009 - 2010</v>
          </cell>
          <cell r="E384" t="str">
            <v>DCP-T220 / T420W/ T520W / T720DW / T820DW or MFC-T920DW</v>
          </cell>
        </row>
        <row r="385">
          <cell r="A385" t="str">
            <v>LC67BK-HY</v>
          </cell>
          <cell r="B385" t="str">
            <v>900 PGS</v>
          </cell>
          <cell r="C385" t="str">
            <v>High yield black ink for DCP6690CW  or  MFC6490CW</v>
          </cell>
          <cell r="D385" t="str">
            <v>2008 - 2012</v>
          </cell>
          <cell r="E385" t="str">
            <v>MFC-J3940DW or MFC-J3540DW or  MFC-J2340DW</v>
          </cell>
        </row>
        <row r="386">
          <cell r="A386" t="str">
            <v>LC67BKHY</v>
          </cell>
          <cell r="B386" t="str">
            <v>900 PGS</v>
          </cell>
          <cell r="C386" t="str">
            <v>High yield black ink for DCP6690CW  or  MFC6490CW</v>
          </cell>
          <cell r="D386" t="str">
            <v>2008 - 2012</v>
          </cell>
          <cell r="E386" t="str">
            <v>MFC-J3940DW or MFC-J3540DW or  MFC-J2340DW</v>
          </cell>
        </row>
        <row r="387">
          <cell r="A387" t="str">
            <v>LC67BK</v>
          </cell>
          <cell r="B387" t="str">
            <v>900 PGS</v>
          </cell>
          <cell r="C387" t="str">
            <v>High yield black ink for DCP6690CW  or  MFC6490CW</v>
          </cell>
          <cell r="D387" t="str">
            <v>2008 - 2012</v>
          </cell>
          <cell r="E387" t="str">
            <v>MFC-J3940DW or MFC-J3540DW or  MFC-J2340DW</v>
          </cell>
        </row>
        <row r="388">
          <cell r="A388" t="str">
            <v>LC67C-HY</v>
          </cell>
          <cell r="B388" t="str">
            <v>750 PGS</v>
          </cell>
          <cell r="C388" t="str">
            <v>High yield cyan ink for DCP6690CW  or  MFC6490CW</v>
          </cell>
          <cell r="D388" t="str">
            <v>2008 - 2012</v>
          </cell>
          <cell r="E388" t="str">
            <v>MFC-J3940DW or MFC-J3540DW or  MFC-J2340DW</v>
          </cell>
        </row>
        <row r="389">
          <cell r="A389" t="str">
            <v>LC67CHY</v>
          </cell>
          <cell r="B389" t="str">
            <v>750 PGS</v>
          </cell>
          <cell r="C389" t="str">
            <v>High yield cyan ink for DCP6690CW  or  MFC6490CW</v>
          </cell>
          <cell r="D389" t="str">
            <v>2008 - 2012</v>
          </cell>
          <cell r="E389" t="str">
            <v>MFC-J3940DW or MFC-J3540DW or  MFC-J2340DW</v>
          </cell>
        </row>
        <row r="390">
          <cell r="A390" t="str">
            <v>LC67C</v>
          </cell>
          <cell r="B390" t="str">
            <v>750 PGS</v>
          </cell>
          <cell r="C390" t="str">
            <v>High yield cyan ink for DCP6690CW  or  MFC6490CW</v>
          </cell>
          <cell r="D390" t="str">
            <v>2008 - 2012</v>
          </cell>
          <cell r="E390" t="str">
            <v>MFC-J3940DW or MFC-J3540DW or  MFC-J2340DW</v>
          </cell>
        </row>
        <row r="391">
          <cell r="A391" t="str">
            <v>LC67M-HY</v>
          </cell>
          <cell r="B391" t="str">
            <v>750 PGS</v>
          </cell>
          <cell r="C391" t="str">
            <v>High yield magenta ink for DCP6690CW  or  MFC6490CW</v>
          </cell>
          <cell r="D391" t="str">
            <v>2008 - 2012</v>
          </cell>
          <cell r="E391" t="str">
            <v>MFC-J3940DW or MFC-J3540DW or  MFC-J2340DW</v>
          </cell>
        </row>
        <row r="392">
          <cell r="A392" t="str">
            <v>LC67MHY</v>
          </cell>
          <cell r="B392" t="str">
            <v>750 PGS</v>
          </cell>
          <cell r="C392" t="str">
            <v>High yield magenta ink for DCP6690CW  or  MFC6490CW</v>
          </cell>
          <cell r="D392" t="str">
            <v>2008 - 2012</v>
          </cell>
          <cell r="E392" t="str">
            <v>MFC-J3940DW or MFC-J3540DW or  MFC-J2340DW</v>
          </cell>
        </row>
        <row r="393">
          <cell r="A393" t="str">
            <v>LC67M</v>
          </cell>
          <cell r="B393" t="str">
            <v>750 PGS</v>
          </cell>
          <cell r="C393" t="str">
            <v>High yield magenta ink for DCP6690CW  or  MFC6490CW</v>
          </cell>
          <cell r="D393" t="str">
            <v>2008 - 2012</v>
          </cell>
          <cell r="E393" t="str">
            <v>MFC-J3940DW or MFC-J3540DW or  MFC-J2340DW</v>
          </cell>
        </row>
        <row r="394">
          <cell r="A394" t="str">
            <v>LC67Y-HY</v>
          </cell>
          <cell r="B394" t="str">
            <v>750 PGS</v>
          </cell>
          <cell r="C394" t="str">
            <v>High yield yellow ink for DCP6690CW  or  MFC6490CW</v>
          </cell>
          <cell r="D394" t="str">
            <v>2008 - 2012</v>
          </cell>
          <cell r="E394" t="str">
            <v>MFC-J3940DW or MFC-J3540DW or  MFC-J2340DW</v>
          </cell>
        </row>
        <row r="395">
          <cell r="A395" t="str">
            <v>LC67YHY</v>
          </cell>
          <cell r="B395" t="str">
            <v>750 PGS</v>
          </cell>
          <cell r="C395" t="str">
            <v>High yield yellow ink for DCP6690CW  or  MFC6490CW</v>
          </cell>
          <cell r="D395" t="str">
            <v>2008 - 2012</v>
          </cell>
          <cell r="E395" t="str">
            <v>MFC-J3940DW or MFC-J3540DW or  MFC-J2340DW</v>
          </cell>
        </row>
        <row r="396">
          <cell r="A396" t="str">
            <v>LC67Y</v>
          </cell>
          <cell r="B396" t="str">
            <v>750 PGS</v>
          </cell>
          <cell r="C396" t="str">
            <v>High yield yellow ink for DCP6690CW  or  MFC6490CW</v>
          </cell>
          <cell r="D396" t="str">
            <v>2008 - 2012</v>
          </cell>
          <cell r="E396" t="str">
            <v>MFC-J3940DW or MFC-J3540DW or  MFC-J2340DW</v>
          </cell>
        </row>
        <row r="398">
          <cell r="A398" t="str">
            <v>LC980BK</v>
          </cell>
          <cell r="B398" t="str">
            <v>300 PGS</v>
          </cell>
          <cell r="C398" t="str">
            <v>Order: LC38X - Black ink for DCP-145C or DCP375CW or MFC250C</v>
          </cell>
          <cell r="D398" t="str">
            <v>2009 - 2010</v>
          </cell>
          <cell r="E398" t="str">
            <v>DCP-T220 / T420W/ T520W / T720DW / T820DW or MFC-T920DW</v>
          </cell>
        </row>
        <row r="399">
          <cell r="A399" t="str">
            <v>LC980C</v>
          </cell>
          <cell r="B399" t="str">
            <v>260 PGS</v>
          </cell>
          <cell r="C399" t="str">
            <v>Order: LC38X - Cyan ink for DCP-145C or DCP375CW or MFC250C</v>
          </cell>
          <cell r="D399" t="str">
            <v>2009 - 2010</v>
          </cell>
          <cell r="E399" t="str">
            <v>DCP-T220 / T420W/ T520W / T720DW / T820DW or MFC-T920DW</v>
          </cell>
        </row>
        <row r="400">
          <cell r="A400" t="str">
            <v>LC980M</v>
          </cell>
          <cell r="B400" t="str">
            <v>260 PGS</v>
          </cell>
          <cell r="C400" t="str">
            <v>Order: LC38X - Magenta ink for DCP-145C or DCP375CW or MFC250C</v>
          </cell>
          <cell r="D400" t="str">
            <v>2009 - 2010</v>
          </cell>
          <cell r="E400" t="str">
            <v>DCP-T220 / T420W/ T520W / T720DW / T820DW or MFC-T920DW</v>
          </cell>
        </row>
        <row r="401">
          <cell r="A401" t="str">
            <v>LC980Y</v>
          </cell>
          <cell r="B401" t="str">
            <v>260 PGS</v>
          </cell>
          <cell r="C401" t="str">
            <v>Order: LC38X - Yellow ink for DCP-145C or DCP375CW or MFC250C</v>
          </cell>
          <cell r="D401" t="str">
            <v>2009 - 2010</v>
          </cell>
          <cell r="E401" t="str">
            <v>DCP-T220 / T420W/ T520W / T720DW / T820DW or MFC-T920DW</v>
          </cell>
        </row>
        <row r="402">
          <cell r="A402" t="str">
            <v>LC985BK</v>
          </cell>
          <cell r="B402" t="str">
            <v>300 PGS</v>
          </cell>
          <cell r="C402" t="str">
            <v>Black ink for MFCJ220  or  DCPJ125</v>
          </cell>
          <cell r="D402" t="str">
            <v>2009 - 2010</v>
          </cell>
          <cell r="E402" t="str">
            <v>DCP-T220 / T420W/ T520W / T720DW / T820DW or MFC-T920DW</v>
          </cell>
        </row>
        <row r="403">
          <cell r="A403" t="str">
            <v>LC985C</v>
          </cell>
          <cell r="B403" t="str">
            <v>260 PGS</v>
          </cell>
          <cell r="C403" t="str">
            <v>Cyan ink for MFCJ220  or  DCPJ125</v>
          </cell>
          <cell r="D403" t="str">
            <v>2009 - 2010</v>
          </cell>
          <cell r="E403" t="str">
            <v>DCP-T220 / T420W/ T520W / T720DW / T820DW or MFC-T920DW</v>
          </cell>
        </row>
        <row r="404">
          <cell r="A404" t="str">
            <v>LC985M</v>
          </cell>
          <cell r="B404" t="str">
            <v>260 PGS</v>
          </cell>
          <cell r="C404" t="str">
            <v>Magenta ink for MFCJ220  or  DCPJ125</v>
          </cell>
          <cell r="D404" t="str">
            <v>2009 - 2010</v>
          </cell>
          <cell r="E404" t="str">
            <v>DCP-T220 / T420W/ T520W / T720DW / T820DW or MFC-T920DW</v>
          </cell>
        </row>
        <row r="405">
          <cell r="A405" t="str">
            <v>LC985Y</v>
          </cell>
          <cell r="B405" t="str">
            <v>260 PGS</v>
          </cell>
          <cell r="C405" t="str">
            <v>Yellow ink for MFCJ220  or  DCPJ125</v>
          </cell>
          <cell r="D405" t="str">
            <v>2009 - 2010</v>
          </cell>
          <cell r="E405" t="str">
            <v>DCP-T220 / T420W/ T520W / T720DW / T820DW or MFC-T920DW</v>
          </cell>
        </row>
        <row r="406">
          <cell r="A406" t="str">
            <v>LC569</v>
          </cell>
          <cell r="B406" t="str">
            <v>2400 PGS</v>
          </cell>
          <cell r="C406" t="str">
            <v>High yield black ink for MFCJ3520 &amp; MFCJ3720</v>
          </cell>
          <cell r="D406" t="str">
            <v>2011 - 2014</v>
          </cell>
          <cell r="E406" t="str">
            <v>MFC-J3940DW or MFC-J3540DW or  MFC-J2340DW</v>
          </cell>
        </row>
        <row r="407">
          <cell r="A407" t="str">
            <v>LC569XLBK</v>
          </cell>
          <cell r="B407" t="str">
            <v>2400 PGS</v>
          </cell>
          <cell r="C407" t="str">
            <v>High yield black ink for MFCJ3520 &amp; MFCJ3720</v>
          </cell>
          <cell r="D407" t="str">
            <v>2011 - 2014</v>
          </cell>
          <cell r="E407" t="str">
            <v>MFC-J3940DW or MFC-J3540DW or  MFC-J2340DW</v>
          </cell>
        </row>
        <row r="408">
          <cell r="A408" t="str">
            <v>LC569BK</v>
          </cell>
          <cell r="B408" t="str">
            <v>2400 PGS</v>
          </cell>
          <cell r="C408" t="str">
            <v>High yield black ink for MFCJ3520 &amp; MFCJ3720</v>
          </cell>
          <cell r="D408" t="str">
            <v>2011 - 2014</v>
          </cell>
          <cell r="E408" t="str">
            <v>MFC-J3940DW or MFC-J3540DW or  MFC-J2340DW</v>
          </cell>
        </row>
        <row r="409">
          <cell r="A409" t="str">
            <v>LC565XLC</v>
          </cell>
          <cell r="B409" t="str">
            <v>1200 PGS</v>
          </cell>
          <cell r="C409" t="str">
            <v>High yield cyan ink for MFCJ3520 &amp; MFCJ3720</v>
          </cell>
          <cell r="D409" t="str">
            <v>2011 - 2014</v>
          </cell>
          <cell r="E409" t="str">
            <v>MFC-J3940DW or MFC-J3540DW or  MFC-J2340DW</v>
          </cell>
        </row>
        <row r="410">
          <cell r="A410" t="str">
            <v>LC565C</v>
          </cell>
          <cell r="B410" t="str">
            <v>1200 PGS</v>
          </cell>
          <cell r="C410" t="str">
            <v>High yield cyan ink for MFCJ3520 &amp; MFCJ3720</v>
          </cell>
          <cell r="D410" t="str">
            <v>2011 - 2014</v>
          </cell>
          <cell r="E410" t="str">
            <v>MFC-J3940DW or MFC-J3540DW or  MFC-J2340DW</v>
          </cell>
        </row>
        <row r="411">
          <cell r="A411" t="str">
            <v>LC565XLM</v>
          </cell>
          <cell r="B411" t="str">
            <v>1200 PGS</v>
          </cell>
          <cell r="C411" t="str">
            <v>High yield magenta ink for MFCJ3520 &amp; MFCJ3720</v>
          </cell>
          <cell r="D411" t="str">
            <v>2011 - 2014</v>
          </cell>
          <cell r="E411" t="str">
            <v>MFC-J3940DW or MFC-J3540DW or  MFC-J2340DW</v>
          </cell>
        </row>
        <row r="412">
          <cell r="A412" t="str">
            <v>LC565M</v>
          </cell>
          <cell r="B412" t="str">
            <v>1200 PGS</v>
          </cell>
          <cell r="C412" t="str">
            <v>High yield magenta ink for MFCJ3520 &amp; MFCJ3720</v>
          </cell>
          <cell r="D412" t="str">
            <v>2011 - 2014</v>
          </cell>
          <cell r="E412" t="str">
            <v>MFC-J3940DW or MFC-J3540DW or  MFC-J2340DW</v>
          </cell>
        </row>
        <row r="413">
          <cell r="A413" t="str">
            <v>LC565XLY</v>
          </cell>
          <cell r="B413" t="str">
            <v>1200 PGS</v>
          </cell>
          <cell r="C413" t="str">
            <v>High yield yellow ink for MFCJ3520 &amp; MFCJ3720</v>
          </cell>
          <cell r="D413" t="str">
            <v>2011 - 2014</v>
          </cell>
          <cell r="E413" t="str">
            <v>MFC-J3940DW or MFC-J3540DW or  MFC-J2340DW</v>
          </cell>
        </row>
        <row r="414">
          <cell r="A414" t="str">
            <v>LC565Y</v>
          </cell>
          <cell r="B414" t="str">
            <v>1200 PGS</v>
          </cell>
          <cell r="C414" t="str">
            <v>High yield yellow ink for MFCJ3520 &amp; MFCJ3720</v>
          </cell>
          <cell r="D414" t="str">
            <v>2011 - 2014</v>
          </cell>
          <cell r="E414" t="str">
            <v>MFC-J3940DW or MFC-J3540DW or  MFC-J2340DW</v>
          </cell>
        </row>
        <row r="415">
          <cell r="A415" t="str">
            <v>LC539XLBK</v>
          </cell>
          <cell r="B415" t="str">
            <v>2400 PGS</v>
          </cell>
          <cell r="C415" t="str">
            <v>Black ink for MFC-J200 and DCP-J105</v>
          </cell>
          <cell r="D415" t="str">
            <v>2014 - 2019</v>
          </cell>
          <cell r="E415" t="str">
            <v>DCP-T220 / T420W/ T520W / T720DW / T820DW or MFC-T920DW</v>
          </cell>
        </row>
        <row r="416">
          <cell r="A416" t="str">
            <v>LC535XLC</v>
          </cell>
          <cell r="B416" t="str">
            <v>1300 PGS</v>
          </cell>
          <cell r="C416" t="str">
            <v>Cyan ink for MFC-J200 and DCP-J105</v>
          </cell>
          <cell r="D416" t="str">
            <v>2014 - 2019</v>
          </cell>
          <cell r="E416" t="str">
            <v>DCP-T220 / T420W/ T520W / T720DW / T820DW or MFC-T920DW</v>
          </cell>
        </row>
        <row r="417">
          <cell r="A417" t="str">
            <v>LC535XLM</v>
          </cell>
          <cell r="B417" t="str">
            <v>1300 PGS</v>
          </cell>
          <cell r="C417" t="str">
            <v>Magenta ink for MFC-J200 and DCP-J105</v>
          </cell>
          <cell r="D417" t="str">
            <v>2014 - 2019</v>
          </cell>
          <cell r="E417" t="str">
            <v>DCP-T220 / T420W/ T520W / T720DW / T820DW or MFC-T920DW</v>
          </cell>
        </row>
        <row r="418">
          <cell r="A418" t="str">
            <v>LC535XLY</v>
          </cell>
          <cell r="B418" t="str">
            <v>1300 PGS</v>
          </cell>
          <cell r="C418" t="str">
            <v>Yellow ink for MFC-J200 and DCP-J105</v>
          </cell>
          <cell r="D418" t="str">
            <v>2014 - 2019</v>
          </cell>
          <cell r="E418" t="str">
            <v>DCP-T220 / T420W/ T520W / T720DW / T820DW or MFC-T920DW</v>
          </cell>
        </row>
        <row r="419">
          <cell r="A419" t="str">
            <v>LC535C</v>
          </cell>
          <cell r="B419" t="str">
            <v>1300 PGS</v>
          </cell>
          <cell r="C419" t="str">
            <v>Cyan ink for MFC-J200 and DCP-J105</v>
          </cell>
          <cell r="D419" t="str">
            <v>2014 - 2019</v>
          </cell>
          <cell r="E419" t="str">
            <v>DCP-T220 / T420W/ T520W / T720DW / T820DW or MFC-T920DW</v>
          </cell>
        </row>
        <row r="420">
          <cell r="A420" t="str">
            <v>LC535M</v>
          </cell>
          <cell r="B420" t="str">
            <v>1300 PGS</v>
          </cell>
          <cell r="C420" t="str">
            <v>Magenta ink for MFC-J200 and DCP-J105</v>
          </cell>
          <cell r="D420" t="str">
            <v>2014 - 2019</v>
          </cell>
          <cell r="E420" t="str">
            <v>DCP-T220 / T420W/ T520W / T720DW / T820DW or MFC-T920DW</v>
          </cell>
        </row>
        <row r="421">
          <cell r="A421" t="str">
            <v>LC535Y</v>
          </cell>
          <cell r="B421" t="str">
            <v>1300 PGS</v>
          </cell>
          <cell r="C421" t="str">
            <v>Yellow ink for MFC-J200 and DCP-J105</v>
          </cell>
          <cell r="D421" t="str">
            <v>2014 - 2019</v>
          </cell>
          <cell r="E421" t="str">
            <v>DCP-T220 / T420W/ T520W / T720DW / T820DW or MFC-T920DW</v>
          </cell>
        </row>
        <row r="422">
          <cell r="A422" t="str">
            <v>LC539BK</v>
          </cell>
          <cell r="B422" t="str">
            <v>2400 PGS</v>
          </cell>
          <cell r="C422" t="str">
            <v>Black ink for MFC-J200 and DCP-J105</v>
          </cell>
          <cell r="D422" t="str">
            <v>2014 - 2019</v>
          </cell>
          <cell r="E422" t="str">
            <v>DCP-T220 / T420W/ T520W / T720DW / T820DW or MFC-T920DW</v>
          </cell>
        </row>
        <row r="423">
          <cell r="A423" t="str">
            <v>LC1000BK</v>
          </cell>
          <cell r="B423" t="str">
            <v>500 PGS</v>
          </cell>
          <cell r="C423" t="str">
            <v>Black ink for DCP-130C or MFC240C or 5860CN</v>
          </cell>
          <cell r="D423" t="str">
            <v>2009 - 2010</v>
          </cell>
          <cell r="E423" t="str">
            <v>DCP-T220 / T420W/ T520W / T720DW / T820DW or MFC-T920DW</v>
          </cell>
        </row>
        <row r="424">
          <cell r="A424" t="str">
            <v>LC1000C</v>
          </cell>
          <cell r="B424" t="str">
            <v>400 PGS</v>
          </cell>
          <cell r="C424" t="str">
            <v>Cyan ink for DCP-130C or MFC240C or 5860CN</v>
          </cell>
          <cell r="D424" t="str">
            <v>2009 - 2010</v>
          </cell>
          <cell r="E424" t="str">
            <v>DCP-T220 / T420W/ T520W / T720DW / T820DW or MFC-T920DW</v>
          </cell>
        </row>
        <row r="425">
          <cell r="A425" t="str">
            <v>LC1000M</v>
          </cell>
          <cell r="B425" t="str">
            <v>400 PGS</v>
          </cell>
          <cell r="C425" t="str">
            <v>Magenta ink for DCP-130C or MFC240C or 5860CN</v>
          </cell>
          <cell r="D425" t="str">
            <v>2009 - 2010</v>
          </cell>
          <cell r="E425" t="str">
            <v>DCP-T220 / T420W/ T520W / T720DW / T820DW or MFC-T920DW</v>
          </cell>
        </row>
        <row r="426">
          <cell r="A426" t="str">
            <v>LC1000Y</v>
          </cell>
          <cell r="B426" t="str">
            <v>400 PGS</v>
          </cell>
          <cell r="C426" t="str">
            <v>Yellow ink for DCP-130C or MFC240C or 5860CN</v>
          </cell>
          <cell r="D426" t="str">
            <v>2009 - 2010</v>
          </cell>
          <cell r="E426" t="str">
            <v>DCP-T220 / T420W/ T520W / T720DW / T820DW or MFC-T920DW</v>
          </cell>
        </row>
        <row r="427">
          <cell r="A427" t="str">
            <v>LC1100BK</v>
          </cell>
          <cell r="B427" t="str">
            <v>450 PGS</v>
          </cell>
          <cell r="C427" t="str">
            <v>Black ink for DCP-385C or MFC-490CW or MFC795CW or MFC990CW</v>
          </cell>
          <cell r="D427" t="str">
            <v>2009 - 2010</v>
          </cell>
          <cell r="E427" t="str">
            <v>DCP-T220 / T420W/ T520W / T720DW / T820DW or MFC-T920DW</v>
          </cell>
        </row>
        <row r="428">
          <cell r="A428" t="str">
            <v>LC1100C</v>
          </cell>
          <cell r="B428" t="str">
            <v>325 PGS</v>
          </cell>
          <cell r="C428" t="str">
            <v>Cyan ink for DCP-385C or MFC-490CW or MFC795CW or MFC990CW</v>
          </cell>
          <cell r="D428" t="str">
            <v>2009 - 2010</v>
          </cell>
          <cell r="E428" t="str">
            <v>DCP-T220 / T420W/ T520W / T720DW / T820DW or MFC-T920DW</v>
          </cell>
        </row>
        <row r="429">
          <cell r="A429" t="str">
            <v>LC1100M</v>
          </cell>
          <cell r="B429" t="str">
            <v>325 PGS</v>
          </cell>
          <cell r="C429" t="str">
            <v>Magenta ink for DCP-385C or MFC-490CW or MFC795CW or MFC990CW</v>
          </cell>
          <cell r="D429" t="str">
            <v>2009 - 2010</v>
          </cell>
          <cell r="E429" t="str">
            <v>DCP-T220 / T420W/ T520W / T720DW / T820DW or MFC-T920DW</v>
          </cell>
        </row>
        <row r="430">
          <cell r="A430" t="str">
            <v>LC1100Y</v>
          </cell>
          <cell r="B430" t="str">
            <v>325 PGS</v>
          </cell>
          <cell r="C430" t="str">
            <v>Yellow ink for DCP-385C or MFC-490CW or MFC795CW or MFC990CW</v>
          </cell>
          <cell r="D430" t="str">
            <v>2009 - 2010</v>
          </cell>
          <cell r="E430" t="str">
            <v>DCP-T220 / T420W/ T520W / T720DW / T820DW or MFC-T920DW</v>
          </cell>
        </row>
        <row r="431">
          <cell r="A431" t="str">
            <v>LC679XLBK</v>
          </cell>
          <cell r="B431" t="str">
            <v>2400 PGS</v>
          </cell>
          <cell r="C431" t="str">
            <v>High Yield Black for MFCJ2320  or  MFCJ2720</v>
          </cell>
          <cell r="D431" t="str">
            <v>2014 - 2017</v>
          </cell>
          <cell r="E431" t="str">
            <v>MFC-J3940DW or MFC-J3540DW or  MFC-J2340DW</v>
          </cell>
        </row>
        <row r="432">
          <cell r="A432" t="str">
            <v>LC679BK</v>
          </cell>
          <cell r="B432" t="str">
            <v>2400 PGS</v>
          </cell>
          <cell r="C432" t="str">
            <v>High Yield Black for MFCJ2320  or  MFCJ2720</v>
          </cell>
          <cell r="D432" t="str">
            <v>2014 - 2017</v>
          </cell>
          <cell r="E432" t="str">
            <v>MFC-J3940DW or MFC-J3540DW or  MFC-J2340DW</v>
          </cell>
        </row>
        <row r="433">
          <cell r="A433" t="str">
            <v>LC675XLC</v>
          </cell>
          <cell r="B433" t="str">
            <v>1200 PGS</v>
          </cell>
          <cell r="C433" t="str">
            <v>High Yield Cyan forMFCJ2320  or  MFCJ2720</v>
          </cell>
          <cell r="D433" t="str">
            <v>2014 - 2017</v>
          </cell>
          <cell r="E433" t="str">
            <v>MFC-J3940DW or MFC-J3540DW or  MFC-J2340DW</v>
          </cell>
        </row>
        <row r="434">
          <cell r="A434" t="str">
            <v>LC675C</v>
          </cell>
          <cell r="B434" t="str">
            <v>1200 PGS</v>
          </cell>
          <cell r="C434" t="str">
            <v>High Yield Cyan forMFCJ2320  or  MFCJ2720</v>
          </cell>
          <cell r="D434" t="str">
            <v>2014 - 2017</v>
          </cell>
          <cell r="E434" t="str">
            <v>MFC-J3940DW or MFC-J3540DW or  MFC-J2340DW</v>
          </cell>
        </row>
        <row r="435">
          <cell r="A435" t="str">
            <v>LC675XLM</v>
          </cell>
          <cell r="B435" t="str">
            <v>1200 PGS</v>
          </cell>
          <cell r="C435" t="str">
            <v>High Yield Magenta for MFCJ2320  or  MFCJ2720</v>
          </cell>
          <cell r="D435" t="str">
            <v>2014 - 2017</v>
          </cell>
          <cell r="E435" t="str">
            <v>MFC-J3940DW or MFC-J3540DW or  MFC-J2340DW</v>
          </cell>
        </row>
        <row r="436">
          <cell r="A436" t="str">
            <v>LC675M</v>
          </cell>
          <cell r="B436" t="str">
            <v>1200 PGS</v>
          </cell>
          <cell r="C436" t="str">
            <v>High Yield Magenta for MFCJ2320  or  MFCJ2720</v>
          </cell>
          <cell r="D436" t="str">
            <v>2014 - 2017</v>
          </cell>
          <cell r="E436" t="str">
            <v>MFC-J3940DW or MFC-J3540DW or  MFC-J2340DW</v>
          </cell>
        </row>
        <row r="437">
          <cell r="A437" t="str">
            <v>LC675XLY</v>
          </cell>
          <cell r="B437" t="str">
            <v>1200 PGS</v>
          </cell>
          <cell r="C437" t="str">
            <v>High Yield Yellow forMFCJ2320  or  MFCJ2720</v>
          </cell>
          <cell r="D437" t="str">
            <v>2014 - 2017</v>
          </cell>
          <cell r="E437" t="str">
            <v>MFC-J3940DW or MFC-J3540DW or  MFC-J2340DW</v>
          </cell>
        </row>
        <row r="438">
          <cell r="A438" t="str">
            <v>LC675Y</v>
          </cell>
          <cell r="B438" t="str">
            <v>1200 PGS</v>
          </cell>
          <cell r="C438" t="str">
            <v>High Yield Yellow forMFCJ2320  or  MFCJ2720</v>
          </cell>
          <cell r="D438" t="str">
            <v>2014 - 2017</v>
          </cell>
          <cell r="E438" t="str">
            <v>MFC-J3940DW or MFC-J3540DW or  MFC-J2340DW</v>
          </cell>
        </row>
        <row r="439">
          <cell r="A439" t="str">
            <v>LC73BK</v>
          </cell>
          <cell r="B439" t="str">
            <v>600 PGS</v>
          </cell>
          <cell r="C439" t="str">
            <v>Black ink for MFCJ6510DW</v>
          </cell>
          <cell r="D439" t="str">
            <v>2011 - 2014</v>
          </cell>
          <cell r="E439" t="str">
            <v>MFC-J3940DW or MFC-J3540DW or  MFC-J2340DW</v>
          </cell>
        </row>
        <row r="440">
          <cell r="A440" t="str">
            <v>LC73C</v>
          </cell>
          <cell r="B440" t="str">
            <v>600 PGS</v>
          </cell>
          <cell r="C440" t="str">
            <v>Cyan ink for MFCJ6510DW</v>
          </cell>
          <cell r="D440" t="str">
            <v>2011 - 2014</v>
          </cell>
          <cell r="E440" t="str">
            <v>MFC-J3940DW or MFC-J3540DW or  MFC-J2340DW</v>
          </cell>
        </row>
        <row r="441">
          <cell r="A441" t="str">
            <v>LC73M</v>
          </cell>
          <cell r="B441" t="str">
            <v>600 PGS</v>
          </cell>
          <cell r="C441" t="str">
            <v>Magenta ink for MFCJ6510DW</v>
          </cell>
          <cell r="D441" t="str">
            <v>2011 - 2014</v>
          </cell>
          <cell r="E441" t="str">
            <v>MFC-J3940DW or MFC-J3540DW or  MFC-J2340DW</v>
          </cell>
        </row>
        <row r="442">
          <cell r="A442" t="str">
            <v>LC73Y</v>
          </cell>
          <cell r="B442" t="str">
            <v>600 PGS</v>
          </cell>
          <cell r="C442" t="str">
            <v>Yellow ink for MFCJ6510DW</v>
          </cell>
          <cell r="D442" t="str">
            <v>2011 - 2014</v>
          </cell>
          <cell r="E442" t="str">
            <v>MFC-J3940DW or MFC-J3540DW or  MFC-J2340DW</v>
          </cell>
        </row>
        <row r="443">
          <cell r="A443" t="str">
            <v>LC77XLBK</v>
          </cell>
          <cell r="B443" t="str">
            <v>2400 PGS</v>
          </cell>
          <cell r="C443" t="str">
            <v>High yield black ink for MFCJ6510DW</v>
          </cell>
          <cell r="D443" t="str">
            <v>2011 - 2014</v>
          </cell>
          <cell r="E443" t="str">
            <v>MFC-J3940DW or MFC-J3540DW or  MFC-J2340DW</v>
          </cell>
        </row>
        <row r="444">
          <cell r="A444" t="str">
            <v>LC77BK</v>
          </cell>
          <cell r="B444" t="str">
            <v>2400 PGS</v>
          </cell>
          <cell r="C444" t="str">
            <v>High yield black ink for MFCJ6510DW</v>
          </cell>
          <cell r="D444" t="str">
            <v>2011 - 2014</v>
          </cell>
          <cell r="E444" t="str">
            <v>MFC-J3940DW or MFC-J3540DW or  MFC-J2340DW</v>
          </cell>
        </row>
        <row r="445">
          <cell r="A445" t="str">
            <v>LC77XLC</v>
          </cell>
          <cell r="B445" t="str">
            <v>1200 PGS</v>
          </cell>
          <cell r="C445" t="str">
            <v>High yield cyan ink for MFCJ6510DW</v>
          </cell>
          <cell r="D445" t="str">
            <v>2011 - 2014</v>
          </cell>
          <cell r="E445" t="str">
            <v>MFC-J3940DW or MFC-J3540DW or  MFC-J2340DW</v>
          </cell>
        </row>
        <row r="446">
          <cell r="A446" t="str">
            <v>LC77C</v>
          </cell>
          <cell r="B446" t="str">
            <v>1200 PGS</v>
          </cell>
          <cell r="C446" t="str">
            <v>High yield cyan ink for MFCJ6510DW</v>
          </cell>
          <cell r="D446" t="str">
            <v>2011 - 2014</v>
          </cell>
          <cell r="E446" t="str">
            <v>MFC-J3940DW or MFC-J3540DW or  MFC-J2340DW</v>
          </cell>
        </row>
        <row r="447">
          <cell r="A447" t="str">
            <v>LC77XLM</v>
          </cell>
          <cell r="B447" t="str">
            <v>1200 PGS</v>
          </cell>
          <cell r="C447" t="str">
            <v>High yield magenta ink for MFCJ6510DW</v>
          </cell>
          <cell r="D447" t="str">
            <v>2011 - 2014</v>
          </cell>
          <cell r="E447" t="str">
            <v>MFC-J3940DW or MFC-J3540DW or  MFC-J2340DW</v>
          </cell>
        </row>
        <row r="448">
          <cell r="A448" t="str">
            <v>LC77M</v>
          </cell>
          <cell r="B448" t="str">
            <v>1200 PGS</v>
          </cell>
          <cell r="C448" t="str">
            <v>High yield magenta ink for MFCJ6510DW</v>
          </cell>
          <cell r="D448" t="str">
            <v>2011 - 2014</v>
          </cell>
          <cell r="E448" t="str">
            <v>MFC-J3940DW or MFC-J3540DW or  MFC-J2340DW</v>
          </cell>
        </row>
        <row r="449">
          <cell r="A449" t="str">
            <v>LC77XLY</v>
          </cell>
          <cell r="B449" t="str">
            <v>1200 PGS</v>
          </cell>
          <cell r="C449" t="str">
            <v>High yield yellow ink for MFCJ6510DW</v>
          </cell>
          <cell r="D449" t="str">
            <v>2011 - 2014</v>
          </cell>
          <cell r="E449" t="str">
            <v>MFC-J3940DW or MFC-J3540DW or  MFC-J2340DW</v>
          </cell>
        </row>
        <row r="450">
          <cell r="A450" t="str">
            <v>LC77Y</v>
          </cell>
          <cell r="B450" t="str">
            <v>1200 PGS</v>
          </cell>
          <cell r="C450" t="str">
            <v>High yield yellow ink for MFCJ6510DW</v>
          </cell>
          <cell r="D450" t="str">
            <v>2011 - 2014</v>
          </cell>
          <cell r="E450" t="str">
            <v>MFC-J3940DW or MFC-J3540DW or  MFC-J2340DW</v>
          </cell>
        </row>
        <row r="451">
          <cell r="A451" t="str">
            <v>LC3717XLBK</v>
          </cell>
          <cell r="B451" t="str">
            <v>3000 PGS</v>
          </cell>
          <cell r="C451" t="str">
            <v>USE LC3719XLBK:          Black ink for MFC-J2330DW or MFC-J2730DW or MFC-J3530DW or MFC-J3930DW</v>
          </cell>
          <cell r="D451" t="str">
            <v>2017 - 2022</v>
          </cell>
          <cell r="E451" t="str">
            <v>MFC-J3940DW or MFC-J3540DW or  MFC-J2340DW</v>
          </cell>
        </row>
        <row r="452">
          <cell r="A452" t="str">
            <v>LC3717BK</v>
          </cell>
          <cell r="B452" t="str">
            <v>3000 PGS</v>
          </cell>
          <cell r="C452" t="str">
            <v>USE LC3719XLBK:          Black ink for MFC-J2330DW or MFC-J2730DW or MFC-J3530DW or MFC-J3930DW</v>
          </cell>
          <cell r="D452" t="str">
            <v>2017 - 2022</v>
          </cell>
          <cell r="E452" t="str">
            <v>MFC-J3940DW or MFC-J3540DW or  MFC-J2340DW</v>
          </cell>
        </row>
        <row r="453">
          <cell r="A453" t="str">
            <v>LC3717XLC</v>
          </cell>
          <cell r="B453" t="str">
            <v>1500 PGS</v>
          </cell>
          <cell r="C453" t="str">
            <v>USE LC3719XLC:          Cyan ink  MFC-J2330DW or MFC-J2730DW or MFC-J3530DW or MFC-J3930DW</v>
          </cell>
          <cell r="D453" t="str">
            <v>2017 - 2022</v>
          </cell>
          <cell r="E453" t="str">
            <v>MFC-J3940DW or MFC-J3540DW or  MFC-J2340DW</v>
          </cell>
        </row>
        <row r="454">
          <cell r="A454" t="str">
            <v>LC3717C</v>
          </cell>
          <cell r="B454" t="str">
            <v>1500 PGS</v>
          </cell>
          <cell r="C454" t="str">
            <v>USE LC3719XLC:           Cyan ink  MFC-J2330DW or MFC-J2730DW or MFC-J3530DW or MFC-J3930DW</v>
          </cell>
          <cell r="D454" t="str">
            <v>2017 - 2022</v>
          </cell>
          <cell r="E454" t="str">
            <v>MFC-J3940DW or MFC-J3540DW or  MFC-J2340DW</v>
          </cell>
        </row>
        <row r="455">
          <cell r="A455" t="str">
            <v>LC3717XLM</v>
          </cell>
          <cell r="B455" t="str">
            <v>1500 PGS</v>
          </cell>
          <cell r="C455" t="str">
            <v>USE LC3719XLM:          Magenta ink  MFC-J2330DW or MFC-J2730DW or MFC-J3530DW or MFC-J3930DW</v>
          </cell>
          <cell r="D455" t="str">
            <v>2017 - 2022</v>
          </cell>
          <cell r="E455" t="str">
            <v>MFC-J3940DW or MFC-J3540DW or  MFC-J2340DW</v>
          </cell>
        </row>
        <row r="456">
          <cell r="A456" t="str">
            <v>LC3717M</v>
          </cell>
          <cell r="B456" t="str">
            <v>1500 PGS</v>
          </cell>
          <cell r="C456" t="str">
            <v>USE LC3719XLM:            Magenta ink  MFC-J2330DW or MFC-J2730DW or MFC-J3530DW or MFC-J3930DW</v>
          </cell>
          <cell r="D456" t="str">
            <v>2017 - 2022</v>
          </cell>
          <cell r="E456" t="str">
            <v>MFC-J3940DW or MFC-J3540DW or  MFC-J2340DW</v>
          </cell>
        </row>
        <row r="457">
          <cell r="A457" t="str">
            <v>LC3717XLY</v>
          </cell>
          <cell r="B457" t="str">
            <v>1500 PGS</v>
          </cell>
          <cell r="C457" t="str">
            <v>USE LC3719XLY:             Yellow ink  MFC-J2330DW or MFC-J2730DW or MFC-J3530DW or MFC-J3930DW</v>
          </cell>
          <cell r="D457" t="str">
            <v>2017 - 2022</v>
          </cell>
          <cell r="E457" t="str">
            <v>MFC-J3940DW or MFC-J3540DW or  MFC-J2340DW</v>
          </cell>
        </row>
        <row r="458">
          <cell r="A458" t="str">
            <v>LC3717Y</v>
          </cell>
          <cell r="B458" t="str">
            <v>1500 PGS</v>
          </cell>
          <cell r="C458" t="str">
            <v>USE LC3719XLY:           Yellow ink  MFC-J2330DW or MFC-J2730DW or MFC-J3530DW or MFC-J3930DW</v>
          </cell>
          <cell r="D458" t="str">
            <v>2017 - 2022</v>
          </cell>
          <cell r="E458" t="str">
            <v>MFC-J3940DW or MFC-J3540DW or  MFC-J2340DW</v>
          </cell>
        </row>
        <row r="459">
          <cell r="A459" t="str">
            <v>LC3719XLBK</v>
          </cell>
          <cell r="B459" t="str">
            <v>3000 PGS</v>
          </cell>
          <cell r="C459" t="str">
            <v>High yield black ink for MFC-J2330DW or MFC-J2730DW or MFC-J3530DW or MFC-J3930DW</v>
          </cell>
          <cell r="D459" t="str">
            <v>2017 - 2022</v>
          </cell>
          <cell r="E459" t="str">
            <v>MFC-J3940DW or MFC-J3540DW or  MFC-J2340DW</v>
          </cell>
        </row>
        <row r="460">
          <cell r="A460" t="str">
            <v>LC3719BK</v>
          </cell>
          <cell r="B460" t="str">
            <v>3000 PGS</v>
          </cell>
          <cell r="C460" t="str">
            <v>High yield black ink for MFC-J2330DW or MFC-J2730DW or MFC-J3530DW or MFC-J3930DW</v>
          </cell>
          <cell r="D460" t="str">
            <v>2017 - 2022</v>
          </cell>
          <cell r="E460" t="str">
            <v>MFC-J3940DW or MFC-J3540DW or  MFC-J2340DW</v>
          </cell>
        </row>
        <row r="461">
          <cell r="A461" t="str">
            <v>LC3719XLC</v>
          </cell>
          <cell r="B461" t="str">
            <v>1500 PGS</v>
          </cell>
          <cell r="C461" t="str">
            <v>High yield cyan ink  MFC-J2330DW or MFC-J2730DW or MFC-J3530DW or MFC-J3930DW</v>
          </cell>
          <cell r="D461" t="str">
            <v>2017 - 2022</v>
          </cell>
          <cell r="E461" t="str">
            <v>MFC-J3940DW or MFC-J3540DW or  MFC-J2340DW</v>
          </cell>
        </row>
        <row r="462">
          <cell r="A462" t="str">
            <v>LC3719C</v>
          </cell>
          <cell r="B462" t="str">
            <v>1500 PGS</v>
          </cell>
          <cell r="C462" t="str">
            <v>High yield cyan ink  MFC-J2330DW or MFC-J2730DW or MFC-J3530DW or MFC-J3930DW</v>
          </cell>
          <cell r="D462" t="str">
            <v>2017 - 2022</v>
          </cell>
          <cell r="E462" t="str">
            <v>MFC-J3940DW or MFC-J3540DW or  MFC-J2340DW</v>
          </cell>
        </row>
        <row r="463">
          <cell r="A463" t="str">
            <v>LC3719XLM</v>
          </cell>
          <cell r="B463" t="str">
            <v>1500 PGS</v>
          </cell>
          <cell r="C463" t="str">
            <v>High yield magenta ink  MFC-J2330DW or MFC-J2730DW or MFC-J3530DW or MFC-J3930DW</v>
          </cell>
          <cell r="D463" t="str">
            <v>2017 - 2022</v>
          </cell>
          <cell r="E463" t="str">
            <v>MFC-J3940DW or MFC-J3540DW or  MFC-J2340DW</v>
          </cell>
        </row>
        <row r="464">
          <cell r="A464" t="str">
            <v>LC3719M</v>
          </cell>
          <cell r="B464" t="str">
            <v>1500 PGS</v>
          </cell>
          <cell r="C464" t="str">
            <v>High yield magenta ink  MFC-J2330DW or MFC-J2730DW or MFC-J3530DW or MFC-J3930DW</v>
          </cell>
          <cell r="D464" t="str">
            <v>2017 - 2022</v>
          </cell>
          <cell r="E464" t="str">
            <v>MFC-J3940DW or MFC-J3540DW or  MFC-J2340DW</v>
          </cell>
        </row>
        <row r="465">
          <cell r="A465" t="str">
            <v>LC3719XLY</v>
          </cell>
          <cell r="B465" t="str">
            <v>1500 PGS</v>
          </cell>
          <cell r="C465" t="str">
            <v>High yield yellow ink  MFC-J2330DW or MFC-J2730DW or MFC-J3530DW or MFC-J3930DW</v>
          </cell>
          <cell r="D465" t="str">
            <v>2017 - 2022</v>
          </cell>
          <cell r="E465" t="str">
            <v>MFC-J3940DW or MFC-J3540DW or  MFC-J2340DW</v>
          </cell>
        </row>
        <row r="466">
          <cell r="A466" t="str">
            <v>LC3719Y</v>
          </cell>
          <cell r="B466" t="str">
            <v>1500 PGS</v>
          </cell>
          <cell r="C466" t="str">
            <v>High yield yellow ink  MFC-J2330DW or MFC-J2730DW or MFC-J3530DW or MFC-J3930DW</v>
          </cell>
          <cell r="D466" t="str">
            <v>2017 - 2022</v>
          </cell>
          <cell r="E466" t="str">
            <v>MFC-J3940DW or MFC-J3540DW or  MFC-J2340DW</v>
          </cell>
        </row>
        <row r="467">
          <cell r="A467" t="str">
            <v>BTD60BK</v>
          </cell>
          <cell r="B467" t="str">
            <v>7500 PGS</v>
          </cell>
          <cell r="C467" t="str">
            <v xml:space="preserve">Black Ink for Brother DCP-T220/ T420W/ T520W/ T720DW/ T820DW or  MFC-T920DW </v>
          </cell>
          <cell r="D467" t="str">
            <v>2021 -</v>
          </cell>
          <cell r="E467" t="str">
            <v>This is a current model</v>
          </cell>
        </row>
        <row r="468">
          <cell r="A468" t="str">
            <v>BT60BK</v>
          </cell>
          <cell r="B468" t="str">
            <v>7500 PGS</v>
          </cell>
          <cell r="C468" t="str">
            <v xml:space="preserve">Black Ink for Brother DCP-T220/ T420W/ T520W/ T720DW/ T820DW or  MFC-T920DW </v>
          </cell>
          <cell r="D468" t="str">
            <v>2021 -</v>
          </cell>
          <cell r="E468" t="str">
            <v>This is a current model</v>
          </cell>
        </row>
        <row r="469">
          <cell r="A469" t="str">
            <v>BT5000C</v>
          </cell>
          <cell r="B469" t="str">
            <v>5000 PGS</v>
          </cell>
          <cell r="C469" t="str">
            <v>Cyan Ink for DCP-T220 / T420W/ T520W / T720DW / T820DW or MFC-T920DW</v>
          </cell>
          <cell r="D469" t="str">
            <v xml:space="preserve">2021 - </v>
          </cell>
          <cell r="E469" t="str">
            <v>This is a current model</v>
          </cell>
        </row>
        <row r="470">
          <cell r="A470" t="str">
            <v>BT5000M</v>
          </cell>
          <cell r="B470" t="str">
            <v>5000 PGS</v>
          </cell>
          <cell r="C470" t="str">
            <v>Magenta Ink for DCP-T220 / T420W/ T520W / T720DW / T820DW or MFC-T920DW</v>
          </cell>
          <cell r="D470" t="str">
            <v>2021 -</v>
          </cell>
          <cell r="E470" t="str">
            <v>This is a current model</v>
          </cell>
        </row>
        <row r="471">
          <cell r="A471" t="str">
            <v>BT5000Y</v>
          </cell>
          <cell r="B471" t="str">
            <v>5000 PGS</v>
          </cell>
          <cell r="C471" t="str">
            <v>Yellow Ink for DCP-T220 / T420W/ T520W / T720DW / T820DW or MFC-T920DW</v>
          </cell>
          <cell r="D471" t="str">
            <v>2021 -</v>
          </cell>
          <cell r="E471" t="str">
            <v>This is a current model</v>
          </cell>
        </row>
        <row r="472">
          <cell r="A472" t="str">
            <v>BTD6000BK</v>
          </cell>
          <cell r="B472" t="str">
            <v>6000 PGS</v>
          </cell>
          <cell r="C472" t="str">
            <v>Black Ink for Brother DCP-T500W</v>
          </cell>
          <cell r="D472" t="str">
            <v>2018 - 2019</v>
          </cell>
          <cell r="E472" t="str">
            <v>DCP-T220 / T420W/ T520W / T720DW / T820DW or MFC-T920DW</v>
          </cell>
        </row>
        <row r="473">
          <cell r="A473" t="str">
            <v>BT6000BK</v>
          </cell>
          <cell r="B473" t="str">
            <v>6000 PGS</v>
          </cell>
          <cell r="C473" t="str">
            <v>Black Ink for Brother DCP-T500W (Model number is BTD6000BK)</v>
          </cell>
          <cell r="D473" t="str">
            <v>2018 - 2019</v>
          </cell>
          <cell r="E473" t="str">
            <v>DCP-T220 / T420W/ T520W / T720DW / T820DW or MFC-T920DW</v>
          </cell>
        </row>
        <row r="474">
          <cell r="A474" t="str">
            <v>LC472BK</v>
          </cell>
          <cell r="B474" t="str">
            <v>550 PGS</v>
          </cell>
          <cell r="C474" t="str">
            <v>USE LC472XLBK:          Black ink for MFC-J2340DW or MFC-J3540DW or MFC-J3940DW</v>
          </cell>
          <cell r="D474" t="str">
            <v>2022 -</v>
          </cell>
          <cell r="E474" t="str">
            <v>This is a current model</v>
          </cell>
        </row>
        <row r="475">
          <cell r="A475" t="str">
            <v>LC472C</v>
          </cell>
          <cell r="B475" t="str">
            <v>550 PGS</v>
          </cell>
          <cell r="C475" t="str">
            <v>USE LC472XLC:          Cyan ink for MFC-J2340DW or MFC-J3540DW or MFC-J3940DW</v>
          </cell>
          <cell r="D475" t="str">
            <v>2022 -</v>
          </cell>
          <cell r="E475" t="str">
            <v>This is a current model</v>
          </cell>
        </row>
        <row r="476">
          <cell r="A476" t="str">
            <v>LC472Y</v>
          </cell>
          <cell r="B476" t="str">
            <v>550 PGS</v>
          </cell>
          <cell r="C476" t="str">
            <v>USE LC472XLY:          Yellow ink for MFC-J2340DW or MFC-J3540DW or MFC-J3940DW</v>
          </cell>
          <cell r="D476" t="str">
            <v>2022 -</v>
          </cell>
          <cell r="E476" t="str">
            <v>This is a current model</v>
          </cell>
        </row>
        <row r="477">
          <cell r="A477" t="str">
            <v>LC472M</v>
          </cell>
          <cell r="B477" t="str">
            <v>550 PGS</v>
          </cell>
          <cell r="C477" t="str">
            <v>USE LC472XLM:          Magenta ink for MFC-J2340DW or MFC-J3540DW or MFC-J3940DW</v>
          </cell>
          <cell r="D477" t="str">
            <v>2022 -</v>
          </cell>
          <cell r="E477" t="str">
            <v>This is a current model</v>
          </cell>
        </row>
        <row r="478">
          <cell r="A478" t="str">
            <v>LC472XLBK</v>
          </cell>
          <cell r="B478" t="str">
            <v>3000 PGS</v>
          </cell>
          <cell r="C478" t="str">
            <v>High yield black ink for MFC-J2340DW or MFC-J3540DW or MFC-J3940DW</v>
          </cell>
          <cell r="D478" t="str">
            <v xml:space="preserve">2022 - </v>
          </cell>
          <cell r="E478" t="str">
            <v>This is a current model</v>
          </cell>
        </row>
        <row r="479">
          <cell r="A479" t="str">
            <v>LC472XLC</v>
          </cell>
          <cell r="B479" t="str">
            <v>1500 PGS</v>
          </cell>
          <cell r="C479" t="str">
            <v>High yield cyan ink for MFC-J2340DW or MFC-J3540DW or MFC-J3940DW</v>
          </cell>
          <cell r="D479" t="str">
            <v xml:space="preserve">2022 - </v>
          </cell>
          <cell r="E479" t="str">
            <v>This is a current model</v>
          </cell>
        </row>
        <row r="480">
          <cell r="A480" t="str">
            <v>LC472XLY</v>
          </cell>
          <cell r="B480" t="str">
            <v>1500 PGS</v>
          </cell>
          <cell r="C480" t="str">
            <v>High yield yellow ink for MFC-J2340DW or MFC-J3540DW or MFC-J3940DW</v>
          </cell>
          <cell r="D480" t="str">
            <v xml:space="preserve">2022 - </v>
          </cell>
          <cell r="E480" t="str">
            <v>This is a current model</v>
          </cell>
        </row>
        <row r="481">
          <cell r="A481" t="str">
            <v>LC472XLM</v>
          </cell>
          <cell r="B481" t="str">
            <v>1500 PGS</v>
          </cell>
          <cell r="C481" t="str">
            <v>High yield magenta ink for MFC-J2340DW or MFC-J3540DW or MFC-J3940DW</v>
          </cell>
          <cell r="D481" t="str">
            <v xml:space="preserve">2022 - </v>
          </cell>
          <cell r="E481" t="str">
            <v>This is a current model</v>
          </cell>
        </row>
        <row r="482">
          <cell r="A482" t="str">
            <v>LC472</v>
          </cell>
          <cell r="B482" t="str">
            <v xml:space="preserve"> </v>
          </cell>
          <cell r="C482" t="str">
            <v>Please add a size and colour symbol after the model name ie XLBK or XLM or XLC or XLY</v>
          </cell>
          <cell r="D482" t="str">
            <v xml:space="preserve"> </v>
          </cell>
          <cell r="E482" t="str">
            <v xml:space="preserve"> </v>
          </cell>
          <cell r="F482" t="str">
            <v xml:space="preserve"> </v>
          </cell>
        </row>
        <row r="484">
          <cell r="A484" t="str">
            <v>TN155</v>
          </cell>
          <cell r="B484" t="str">
            <v xml:space="preserve"> </v>
          </cell>
          <cell r="C484" t="str">
            <v>Please add a colour symbol after the model name ie BK or M or C or Y</v>
          </cell>
          <cell r="D484" t="str">
            <v xml:space="preserve"> </v>
          </cell>
          <cell r="E484" t="str">
            <v xml:space="preserve"> </v>
          </cell>
          <cell r="F484" t="str">
            <v xml:space="preserve"> </v>
          </cell>
        </row>
        <row r="485">
          <cell r="A485" t="str">
            <v>TN155BK</v>
          </cell>
          <cell r="B485" t="str">
            <v>5 000 PGS</v>
          </cell>
          <cell r="C485" t="str">
            <v>High yield black toner for HL-4050CDN  or  4040CN</v>
          </cell>
          <cell r="D485" t="str">
            <v>2008 - 2011</v>
          </cell>
          <cell r="E485" t="str">
            <v>HL-L8360CDW</v>
          </cell>
        </row>
        <row r="486">
          <cell r="A486" t="str">
            <v>TN155C</v>
          </cell>
          <cell r="B486" t="str">
            <v>4 000 PGS</v>
          </cell>
          <cell r="C486" t="str">
            <v>High yield cyan toner for HL-4050CDN  or  4040CN</v>
          </cell>
          <cell r="D486" t="str">
            <v>2008 - 2011</v>
          </cell>
          <cell r="E486" t="str">
            <v>HL-L8360CDW</v>
          </cell>
        </row>
        <row r="487">
          <cell r="A487" t="str">
            <v>TN155M</v>
          </cell>
          <cell r="B487" t="str">
            <v>4 000 PGS</v>
          </cell>
          <cell r="C487" t="str">
            <v>High yield magenta toner for HL-4050CDN  or  4040CN</v>
          </cell>
          <cell r="D487" t="str">
            <v>2008 - 2011</v>
          </cell>
          <cell r="E487" t="str">
            <v>HL-L8360CDW</v>
          </cell>
        </row>
        <row r="488">
          <cell r="A488" t="str">
            <v>TN155Y</v>
          </cell>
          <cell r="B488" t="str">
            <v>4 000 PGS</v>
          </cell>
          <cell r="C488" t="str">
            <v>High yield yellow toner for HL-4050CDN  or  4040CN</v>
          </cell>
          <cell r="D488" t="str">
            <v>2008 - 2011</v>
          </cell>
          <cell r="E488" t="str">
            <v>HL-L8360CDW</v>
          </cell>
        </row>
        <row r="489">
          <cell r="A489" t="str">
            <v>DR150CL</v>
          </cell>
          <cell r="B489" t="str">
            <v>17 000 PGS</v>
          </cell>
          <cell r="C489" t="str">
            <v>Drum Unit for HL-4050CDN  or  4040CN</v>
          </cell>
          <cell r="D489" t="str">
            <v>2008 - 2011</v>
          </cell>
          <cell r="E489" t="str">
            <v>HL-L8360CDW</v>
          </cell>
        </row>
        <row r="490">
          <cell r="A490" t="str">
            <v>DR150</v>
          </cell>
          <cell r="B490" t="str">
            <v>17 000 PGS</v>
          </cell>
          <cell r="C490" t="str">
            <v>Drum Unit for HL-4050CDN  or  4040CN</v>
          </cell>
          <cell r="D490" t="str">
            <v>2008 - 2011</v>
          </cell>
          <cell r="E490" t="str">
            <v>HL-L8360CDW</v>
          </cell>
        </row>
        <row r="491">
          <cell r="A491" t="str">
            <v>BU100CL</v>
          </cell>
          <cell r="B491" t="str">
            <v>50 000 PGS</v>
          </cell>
          <cell r="C491" t="str">
            <v>Belt unit for HL-4050CDN  or  4040CN</v>
          </cell>
          <cell r="D491" t="str">
            <v>2008 - 2011</v>
          </cell>
          <cell r="E491" t="str">
            <v>HL-L8360CDW</v>
          </cell>
        </row>
        <row r="492">
          <cell r="A492" t="str">
            <v>BU100</v>
          </cell>
          <cell r="B492" t="str">
            <v>50 000 PGS</v>
          </cell>
          <cell r="C492" t="str">
            <v>Belt unit for HL-4050CDN  or  4040CN</v>
          </cell>
          <cell r="D492" t="str">
            <v>2008 - 2011</v>
          </cell>
          <cell r="E492" t="str">
            <v>HL-L8360CDW</v>
          </cell>
        </row>
        <row r="493">
          <cell r="A493" t="str">
            <v>WT100CL</v>
          </cell>
          <cell r="B493" t="str">
            <v>20 000 PGS</v>
          </cell>
          <cell r="C493" t="str">
            <v>Waste toner box for HL-4050CDN  or  4040CN</v>
          </cell>
          <cell r="D493" t="str">
            <v>2008 - 2011</v>
          </cell>
          <cell r="E493" t="str">
            <v>HL-L8360CDW</v>
          </cell>
        </row>
        <row r="494">
          <cell r="A494" t="str">
            <v>WT100</v>
          </cell>
          <cell r="B494" t="str">
            <v>20 000 PGS</v>
          </cell>
          <cell r="C494" t="str">
            <v>Waste toner box for HL-4050CDN  or  4040CN</v>
          </cell>
          <cell r="D494" t="str">
            <v>2008 - 2011</v>
          </cell>
          <cell r="E494" t="str">
            <v>HL-L8360CDW</v>
          </cell>
        </row>
        <row r="495">
          <cell r="A495" t="str">
            <v>TN240</v>
          </cell>
          <cell r="B495" t="str">
            <v xml:space="preserve"> </v>
          </cell>
          <cell r="C495" t="str">
            <v>Please add a colour symbol after the model name ie BK or M or C or Y</v>
          </cell>
          <cell r="D495" t="str">
            <v xml:space="preserve"> </v>
          </cell>
          <cell r="E495" t="str">
            <v xml:space="preserve"> </v>
          </cell>
          <cell r="F495" t="str">
            <v xml:space="preserve"> </v>
          </cell>
        </row>
        <row r="496">
          <cell r="A496" t="str">
            <v>TN240BK</v>
          </cell>
          <cell r="B496" t="str">
            <v>2 200 PGS</v>
          </cell>
          <cell r="C496" t="str">
            <v>Black toner for HL3040CN</v>
          </cell>
          <cell r="D496" t="str">
            <v>2009 - 2013</v>
          </cell>
          <cell r="E496" t="str">
            <v>HL-L3280CDW</v>
          </cell>
        </row>
        <row r="497">
          <cell r="A497" t="str">
            <v>TN240C</v>
          </cell>
          <cell r="B497" t="str">
            <v>1 400 PGS</v>
          </cell>
          <cell r="C497" t="str">
            <v>Cyan toner for HL3040CN</v>
          </cell>
          <cell r="D497" t="str">
            <v>2009 - 2013</v>
          </cell>
          <cell r="E497" t="str">
            <v>HL-L3280CDW</v>
          </cell>
        </row>
        <row r="498">
          <cell r="A498" t="str">
            <v>TN240M</v>
          </cell>
          <cell r="B498" t="str">
            <v>1 400 PGS</v>
          </cell>
          <cell r="C498" t="str">
            <v>Magenta toner for HL3040CN</v>
          </cell>
          <cell r="D498" t="str">
            <v>2009 - 2013</v>
          </cell>
          <cell r="E498" t="str">
            <v>HL-L3280CDW</v>
          </cell>
        </row>
        <row r="499">
          <cell r="A499" t="str">
            <v>TN240Y</v>
          </cell>
          <cell r="B499" t="str">
            <v>1 400 PGS</v>
          </cell>
          <cell r="C499" t="str">
            <v>Yellow toner for HL3040CN</v>
          </cell>
          <cell r="D499" t="str">
            <v>2009 - 2013</v>
          </cell>
          <cell r="E499" t="str">
            <v>HL-L3280CDW</v>
          </cell>
        </row>
        <row r="500">
          <cell r="A500" t="str">
            <v>DR240BK</v>
          </cell>
          <cell r="B500" t="str">
            <v>15 000 PGS</v>
          </cell>
          <cell r="C500" t="str">
            <v>Drum Unit - black for  HL3040CN</v>
          </cell>
          <cell r="D500" t="str">
            <v>2009 - 2013</v>
          </cell>
          <cell r="E500" t="str">
            <v>HL-L3280CDW</v>
          </cell>
        </row>
        <row r="501">
          <cell r="A501" t="str">
            <v>DR240</v>
          </cell>
          <cell r="B501" t="str">
            <v>15 000 PGS</v>
          </cell>
          <cell r="C501" t="str">
            <v>Drum Unit - black for  HL3040CN</v>
          </cell>
          <cell r="D501" t="str">
            <v>2009 - 2013</v>
          </cell>
          <cell r="E501" t="str">
            <v>HL-L3280CDW</v>
          </cell>
        </row>
        <row r="502">
          <cell r="A502" t="str">
            <v>DR240CL-CMY</v>
          </cell>
          <cell r="B502" t="str">
            <v>15 000 PGS</v>
          </cell>
          <cell r="C502" t="str">
            <v>Drum Unit - Individual Colour for Cyan, Magenta or Yellow black for HL3040CN</v>
          </cell>
          <cell r="D502" t="str">
            <v>2009 - 2013</v>
          </cell>
          <cell r="E502" t="str">
            <v>HL-L3280CDW</v>
          </cell>
        </row>
        <row r="503">
          <cell r="A503" t="str">
            <v>DR240CLCMY</v>
          </cell>
          <cell r="B503" t="str">
            <v>15 000 PGS</v>
          </cell>
          <cell r="C503" t="str">
            <v>Drum Unit - Individual Colour for Cyan, Magenta or Yellow black for HL3040CN</v>
          </cell>
          <cell r="D503" t="str">
            <v>2009 - 2013</v>
          </cell>
          <cell r="E503" t="str">
            <v>HL-L3280CDW</v>
          </cell>
        </row>
        <row r="504">
          <cell r="A504" t="str">
            <v>DR240CMY</v>
          </cell>
          <cell r="B504" t="str">
            <v>15 000 PGS</v>
          </cell>
          <cell r="C504" t="str">
            <v>Drum Unit - Individual Colour for Cyan, Magenta or Yellow black for HL3040CN</v>
          </cell>
          <cell r="D504" t="str">
            <v>2009 - 2013</v>
          </cell>
          <cell r="E504" t="str">
            <v>HL-L3280CDW</v>
          </cell>
        </row>
        <row r="505">
          <cell r="A505" t="str">
            <v>DR240CL</v>
          </cell>
          <cell r="B505" t="str">
            <v>15 000 PGS</v>
          </cell>
          <cell r="C505" t="str">
            <v>Drum Unit - Full Pack for HL3040CN (4 drum units)</v>
          </cell>
          <cell r="D505" t="str">
            <v>2009 - 2013</v>
          </cell>
          <cell r="E505" t="str">
            <v>HL-L3280CDW</v>
          </cell>
        </row>
        <row r="506">
          <cell r="A506" t="str">
            <v>BU200CL</v>
          </cell>
          <cell r="B506" t="str">
            <v>50 000 PGS</v>
          </cell>
          <cell r="C506" t="str">
            <v>Belt Unit for HL3040CN</v>
          </cell>
          <cell r="D506" t="str">
            <v>2009 - 2013</v>
          </cell>
          <cell r="E506" t="str">
            <v>HL-L3280CDW</v>
          </cell>
        </row>
        <row r="507">
          <cell r="A507" t="str">
            <v>BU200</v>
          </cell>
          <cell r="B507" t="str">
            <v>50 000 PGS</v>
          </cell>
          <cell r="C507" t="str">
            <v>Belt Unit for HL3040CN</v>
          </cell>
          <cell r="D507" t="str">
            <v>2009 - 2013</v>
          </cell>
          <cell r="E507" t="str">
            <v>HL-L3280CDW</v>
          </cell>
        </row>
        <row r="508">
          <cell r="A508" t="str">
            <v>WT200CL</v>
          </cell>
          <cell r="B508" t="str">
            <v>50 000 PGS</v>
          </cell>
          <cell r="C508" t="str">
            <v>Waste Toner Box or HL3040CN</v>
          </cell>
          <cell r="D508" t="str">
            <v>2009 - 2013</v>
          </cell>
          <cell r="E508" t="str">
            <v>HL-L3280CDW</v>
          </cell>
        </row>
        <row r="509">
          <cell r="A509" t="str">
            <v>WT200</v>
          </cell>
          <cell r="B509" t="str">
            <v>50 000 PGS</v>
          </cell>
          <cell r="C509" t="str">
            <v>Waste Toner Box or HL3040CN</v>
          </cell>
          <cell r="D509" t="str">
            <v>2009 - 2013</v>
          </cell>
          <cell r="E509" t="str">
            <v>HL-L3280CDW</v>
          </cell>
        </row>
        <row r="510">
          <cell r="A510" t="str">
            <v>DR261BK</v>
          </cell>
          <cell r="B510" t="str">
            <v>15 000 PGS</v>
          </cell>
          <cell r="C510" t="str">
            <v>Drum Unit - black for  HL3150CDN or HL-3170CDW</v>
          </cell>
          <cell r="D510" t="str">
            <v>2013 - 2018</v>
          </cell>
          <cell r="E510" t="str">
            <v>HL-L3280CDW</v>
          </cell>
        </row>
        <row r="511">
          <cell r="A511" t="str">
            <v>DR261</v>
          </cell>
          <cell r="B511" t="str">
            <v>15 000 PGS</v>
          </cell>
          <cell r="C511" t="str">
            <v>Drum Unit - black for  HL3150CDN or HL-3170CDW</v>
          </cell>
          <cell r="D511" t="str">
            <v>2013 - 2018</v>
          </cell>
          <cell r="E511" t="str">
            <v>HL-L3280CDW</v>
          </cell>
        </row>
        <row r="512">
          <cell r="A512" t="str">
            <v>DR261CL-CMY</v>
          </cell>
          <cell r="B512" t="str">
            <v>15 000 PGS</v>
          </cell>
          <cell r="C512" t="str">
            <v>Drum Unit - Individual Colour for Cyan, Magenta or Yellow for HL3150CDN or HL-3170CDW</v>
          </cell>
          <cell r="D512" t="str">
            <v>2013 - 2018</v>
          </cell>
          <cell r="E512" t="str">
            <v>HL-L3280CDW</v>
          </cell>
        </row>
        <row r="513">
          <cell r="A513" t="str">
            <v>DR261CLCMY</v>
          </cell>
          <cell r="B513" t="str">
            <v>15 000 PGS</v>
          </cell>
          <cell r="C513" t="str">
            <v>Drum Unit - Individual Colour for Cyan, Magenta or Yellow for HL3150CDN or HL-3170CDW</v>
          </cell>
          <cell r="D513" t="str">
            <v>2013 - 2018</v>
          </cell>
          <cell r="E513" t="str">
            <v>HL-L3280CDW</v>
          </cell>
        </row>
        <row r="514">
          <cell r="A514" t="str">
            <v>DR261CMY</v>
          </cell>
          <cell r="B514" t="str">
            <v>15 000 PGS</v>
          </cell>
          <cell r="C514" t="str">
            <v>Drum Unit - Individual Colour for Cyan, Magenta or Yellow for HL3150CDN or HL-3170CDW</v>
          </cell>
          <cell r="D514" t="str">
            <v>2013 - 2018</v>
          </cell>
          <cell r="E514" t="str">
            <v>HL-L3280CDW</v>
          </cell>
        </row>
        <row r="515">
          <cell r="A515" t="str">
            <v>DR261CL</v>
          </cell>
          <cell r="B515" t="str">
            <v>15 000 PGS</v>
          </cell>
          <cell r="C515" t="str">
            <v>Drum Unit - Full Pack for  HL3150CDN  or  HL3170CDW (4 x Drum units)</v>
          </cell>
          <cell r="D515" t="str">
            <v>2013 - 2018</v>
          </cell>
          <cell r="E515" t="str">
            <v>HL-L3280CDW</v>
          </cell>
        </row>
        <row r="516">
          <cell r="A516" t="str">
            <v>TN261BK</v>
          </cell>
          <cell r="B516" t="str">
            <v>2 500 PGS</v>
          </cell>
          <cell r="C516" t="str">
            <v>Black Toner for HL3150CDN or HL-3170CDW</v>
          </cell>
          <cell r="D516" t="str">
            <v>2013 - 2018</v>
          </cell>
          <cell r="E516" t="str">
            <v>HL-L3280CDW</v>
          </cell>
        </row>
        <row r="517">
          <cell r="A517" t="str">
            <v>TN261</v>
          </cell>
          <cell r="B517" t="str">
            <v>2 500 PGS</v>
          </cell>
          <cell r="C517" t="str">
            <v>Black Toner for HL3150CDN or HL-3170CDW</v>
          </cell>
          <cell r="D517" t="str">
            <v>2013 - 2018</v>
          </cell>
          <cell r="E517" t="str">
            <v>HL-L3280CDW</v>
          </cell>
        </row>
        <row r="518">
          <cell r="A518" t="str">
            <v>TN265C</v>
          </cell>
          <cell r="B518" t="str">
            <v>2 200 PGS</v>
          </cell>
          <cell r="C518" t="str">
            <v>Cyan Toner for HL3150CDN or HL-3170CDW</v>
          </cell>
          <cell r="D518" t="str">
            <v>2013 - 2018</v>
          </cell>
          <cell r="E518" t="str">
            <v>HL-L3280CDW</v>
          </cell>
        </row>
        <row r="519">
          <cell r="A519" t="str">
            <v>TN265M</v>
          </cell>
          <cell r="B519" t="str">
            <v>2 200 PGS</v>
          </cell>
          <cell r="C519" t="str">
            <v>Magenta Toner for HL3150CDN or HL-3170CDW</v>
          </cell>
          <cell r="D519" t="str">
            <v>2013 - 2018</v>
          </cell>
          <cell r="E519" t="str">
            <v>HL-L3280CDW</v>
          </cell>
        </row>
        <row r="520">
          <cell r="A520" t="str">
            <v>TN265Y</v>
          </cell>
          <cell r="B520" t="str">
            <v>2 200 PGS</v>
          </cell>
          <cell r="C520" t="str">
            <v>Yellow Toner for HL3150CDN or HL-3170CDW</v>
          </cell>
          <cell r="D520" t="str">
            <v>2013 - 2018</v>
          </cell>
          <cell r="E520" t="str">
            <v>HL-L3280CDW</v>
          </cell>
        </row>
        <row r="521">
          <cell r="A521" t="str">
            <v>BU220CL</v>
          </cell>
          <cell r="B521" t="str">
            <v>50 000 PGS</v>
          </cell>
          <cell r="C521" t="str">
            <v>Belt Unit for  HL3150CDN  or  HL3170CDW</v>
          </cell>
          <cell r="D521" t="str">
            <v>2013 - 2018</v>
          </cell>
          <cell r="E521" t="str">
            <v>HL-L3280CDW</v>
          </cell>
        </row>
        <row r="522">
          <cell r="A522" t="str">
            <v>BU220</v>
          </cell>
          <cell r="B522" t="str">
            <v>50 000 PGS</v>
          </cell>
          <cell r="C522" t="str">
            <v>Belt Unit for  HL3150CDN  or  HL3170CDW</v>
          </cell>
          <cell r="D522" t="str">
            <v>2013 - 2018</v>
          </cell>
          <cell r="E522" t="str">
            <v>HL-L3280CDW</v>
          </cell>
        </row>
        <row r="523">
          <cell r="A523" t="str">
            <v>WT220CL</v>
          </cell>
          <cell r="B523" t="str">
            <v>50 000 PGS</v>
          </cell>
          <cell r="C523" t="str">
            <v>Waste Toner Box for  HL3150CDN  or  HL3170CDW</v>
          </cell>
          <cell r="D523" t="str">
            <v>2013 - 2018</v>
          </cell>
          <cell r="E523" t="str">
            <v>HL-L3280CDW</v>
          </cell>
        </row>
        <row r="524">
          <cell r="A524" t="str">
            <v>WT220</v>
          </cell>
          <cell r="B524" t="str">
            <v>50 000 PGS</v>
          </cell>
          <cell r="C524" t="str">
            <v>Waste Toner Box for  HL3150CDN  or  HL3170CDW</v>
          </cell>
          <cell r="D524" t="str">
            <v>2013 - 2018</v>
          </cell>
          <cell r="E524" t="str">
            <v>HL-L3280CDW</v>
          </cell>
        </row>
        <row r="525">
          <cell r="A525" t="str">
            <v>TN348</v>
          </cell>
          <cell r="B525" t="str">
            <v xml:space="preserve"> </v>
          </cell>
          <cell r="C525" t="str">
            <v>Please add a colour symbol after the model name ie BK or M or C or Y</v>
          </cell>
          <cell r="D525" t="str">
            <v xml:space="preserve"> </v>
          </cell>
          <cell r="E525" t="str">
            <v xml:space="preserve"> </v>
          </cell>
          <cell r="F525" t="str">
            <v xml:space="preserve"> </v>
          </cell>
        </row>
        <row r="526">
          <cell r="A526" t="str">
            <v>TN348BK</v>
          </cell>
          <cell r="B526" t="str">
            <v>6 000 PGS</v>
          </cell>
          <cell r="C526" t="str">
            <v>High yield black toner for HL4570CDW or  HL4150CDN</v>
          </cell>
          <cell r="D526" t="str">
            <v>2011 - 2014</v>
          </cell>
          <cell r="E526" t="str">
            <v>HL-L8360CDW</v>
          </cell>
        </row>
        <row r="527">
          <cell r="A527" t="str">
            <v>TN348C</v>
          </cell>
          <cell r="B527" t="str">
            <v>6 000 PGS</v>
          </cell>
          <cell r="C527" t="str">
            <v>High yield cyan toner for HL4570CDW  or  HL4150CDN</v>
          </cell>
          <cell r="D527" t="str">
            <v>2011 - 2014</v>
          </cell>
          <cell r="E527" t="str">
            <v>HL-L8360CDW</v>
          </cell>
        </row>
        <row r="528">
          <cell r="A528" t="str">
            <v>TN348M</v>
          </cell>
          <cell r="B528" t="str">
            <v>6 000 PGS</v>
          </cell>
          <cell r="C528" t="str">
            <v>High yield magenta toner for HL4570CDW  or  HL4150CDN</v>
          </cell>
          <cell r="D528" t="str">
            <v>2011 - 2014</v>
          </cell>
          <cell r="E528" t="str">
            <v>HL-L8360CDW</v>
          </cell>
        </row>
        <row r="529">
          <cell r="A529" t="str">
            <v>TN348Y</v>
          </cell>
          <cell r="B529" t="str">
            <v>6 000 PGS</v>
          </cell>
          <cell r="C529" t="str">
            <v>High yield yellow toner for HL4570CDW  or  HL4150CDN</v>
          </cell>
          <cell r="D529" t="str">
            <v>2011 - 2014</v>
          </cell>
          <cell r="E529" t="str">
            <v>HL-L8360CDW</v>
          </cell>
        </row>
        <row r="530">
          <cell r="A530" t="str">
            <v>DR340CL</v>
          </cell>
          <cell r="B530" t="str">
            <v>25 000 PGS</v>
          </cell>
          <cell r="C530" t="str">
            <v>Drum for HL4570CDW  or  HL4150CDN</v>
          </cell>
          <cell r="D530" t="str">
            <v>2011 - 2014</v>
          </cell>
          <cell r="E530" t="str">
            <v>HL-L8360CDW</v>
          </cell>
        </row>
        <row r="531">
          <cell r="A531" t="str">
            <v>DR340</v>
          </cell>
          <cell r="B531" t="str">
            <v>25 000 PGS</v>
          </cell>
          <cell r="C531" t="str">
            <v>Drum for HL4570CDW  or  HL4150CDN</v>
          </cell>
          <cell r="D531" t="str">
            <v>2011 - 2014</v>
          </cell>
          <cell r="E531" t="str">
            <v>HL-L8360CDW</v>
          </cell>
        </row>
        <row r="532">
          <cell r="A532" t="str">
            <v>BU300CL</v>
          </cell>
          <cell r="B532" t="str">
            <v>50 000 PGS</v>
          </cell>
          <cell r="C532" t="str">
            <v>Belt unit for HL4570CDW  or  HL4150CDN</v>
          </cell>
          <cell r="D532" t="str">
            <v>2011 - 2014</v>
          </cell>
          <cell r="E532" t="str">
            <v>HL-L8360CDW</v>
          </cell>
        </row>
        <row r="533">
          <cell r="A533" t="str">
            <v>BU300</v>
          </cell>
          <cell r="B533" t="str">
            <v>50 000 PGS</v>
          </cell>
          <cell r="C533" t="str">
            <v>Belt unit for HL4570CDW  or  HL4150CDN</v>
          </cell>
          <cell r="D533" t="str">
            <v>2011 - 2014</v>
          </cell>
          <cell r="E533" t="str">
            <v>HL-L8360CDW</v>
          </cell>
        </row>
        <row r="534">
          <cell r="A534" t="str">
            <v>WT300CL</v>
          </cell>
          <cell r="B534" t="str">
            <v>50 000 PGS</v>
          </cell>
          <cell r="C534" t="str">
            <v>Waste toner for HL4570CDW  or  HL4150CDN</v>
          </cell>
          <cell r="D534" t="str">
            <v>2011 - 2014</v>
          </cell>
          <cell r="E534" t="str">
            <v>HL-L8360CDW</v>
          </cell>
        </row>
        <row r="535">
          <cell r="A535" t="str">
            <v>WT300</v>
          </cell>
          <cell r="B535" t="str">
            <v>50 000 PGS</v>
          </cell>
          <cell r="C535" t="str">
            <v>Waste toner for HL4570CDW  or  HL4150CDN</v>
          </cell>
          <cell r="D535" t="str">
            <v>2011 - 2014</v>
          </cell>
          <cell r="E535" t="str">
            <v>HL-L8360CDW</v>
          </cell>
        </row>
        <row r="536">
          <cell r="A536" t="str">
            <v>TN369</v>
          </cell>
          <cell r="B536" t="str">
            <v xml:space="preserve"> </v>
          </cell>
          <cell r="C536" t="str">
            <v>Please add a colour symbol after the model name ie BK or M or C or Y</v>
          </cell>
          <cell r="D536" t="str">
            <v xml:space="preserve"> </v>
          </cell>
          <cell r="E536" t="str">
            <v xml:space="preserve"> </v>
          </cell>
          <cell r="F536" t="str">
            <v xml:space="preserve"> </v>
          </cell>
        </row>
        <row r="537">
          <cell r="A537" t="str">
            <v>TN369BK</v>
          </cell>
          <cell r="B537" t="str">
            <v>6 000 PGS</v>
          </cell>
          <cell r="C537" t="str">
            <v xml:space="preserve">High Yield Black Toner for HLL8350CDW </v>
          </cell>
          <cell r="D537" t="str">
            <v>2014 - 2017</v>
          </cell>
          <cell r="E537" t="str">
            <v>HL-L8360CDW</v>
          </cell>
        </row>
        <row r="538">
          <cell r="A538" t="str">
            <v>TN369C</v>
          </cell>
          <cell r="B538" t="str">
            <v>6 000 PGS</v>
          </cell>
          <cell r="C538" t="str">
            <v>High Yield Cyan Toner for HLL8350CDW</v>
          </cell>
          <cell r="D538" t="str">
            <v>2014 - 2017</v>
          </cell>
          <cell r="E538" t="str">
            <v>HL-L8360CDW</v>
          </cell>
        </row>
        <row r="539">
          <cell r="A539" t="str">
            <v>TN369M</v>
          </cell>
          <cell r="B539" t="str">
            <v>6 000 PGS</v>
          </cell>
          <cell r="C539" t="str">
            <v>High Yield Magenta Toner for HLL8350CDW</v>
          </cell>
          <cell r="D539" t="str">
            <v>2014 - 2017</v>
          </cell>
          <cell r="E539" t="str">
            <v>HL-L8360CDW</v>
          </cell>
        </row>
        <row r="540">
          <cell r="A540" t="str">
            <v>TN369Y</v>
          </cell>
          <cell r="B540" t="str">
            <v>6 000 PGS</v>
          </cell>
          <cell r="C540" t="str">
            <v>High Yield Yellow Toner for HLL8350CDW</v>
          </cell>
          <cell r="D540" t="str">
            <v>2014 - 2017</v>
          </cell>
          <cell r="E540" t="str">
            <v>HL-L8360CDW</v>
          </cell>
        </row>
        <row r="541">
          <cell r="A541" t="str">
            <v>DR361CL</v>
          </cell>
          <cell r="B541" t="str">
            <v>25 000 PGS</v>
          </cell>
          <cell r="C541" t="str">
            <v>Drum Unit for HLL8350CDW</v>
          </cell>
          <cell r="D541" t="str">
            <v>2014 - 2017</v>
          </cell>
          <cell r="E541" t="str">
            <v>HL-L8360CDW</v>
          </cell>
        </row>
        <row r="542">
          <cell r="A542" t="str">
            <v>DR361</v>
          </cell>
          <cell r="B542" t="str">
            <v>25 000 PGS</v>
          </cell>
          <cell r="C542" t="str">
            <v>Drum Unit for HLL8350CDW</v>
          </cell>
          <cell r="D542" t="str">
            <v>2014 - 2017</v>
          </cell>
          <cell r="E542" t="str">
            <v>HL-L8360CDW</v>
          </cell>
        </row>
        <row r="543">
          <cell r="A543" t="str">
            <v>BU320CL</v>
          </cell>
          <cell r="B543" t="str">
            <v>50 000 PGS</v>
          </cell>
          <cell r="C543" t="str">
            <v>Belt Unit for HLL8350CDW</v>
          </cell>
          <cell r="D543" t="str">
            <v>2014 - 2017</v>
          </cell>
          <cell r="E543" t="str">
            <v>HL-L8360CDW</v>
          </cell>
        </row>
        <row r="544">
          <cell r="A544" t="str">
            <v>BU320</v>
          </cell>
          <cell r="B544" t="str">
            <v>50 000 PGS</v>
          </cell>
          <cell r="C544" t="str">
            <v>Belt Unit for HLL8350CDW</v>
          </cell>
          <cell r="D544" t="str">
            <v>2014 - 2017</v>
          </cell>
          <cell r="E544" t="str">
            <v>HL-L8360CDW</v>
          </cell>
        </row>
        <row r="545">
          <cell r="A545" t="str">
            <v>TN277</v>
          </cell>
          <cell r="B545" t="str">
            <v xml:space="preserve"> </v>
          </cell>
          <cell r="C545" t="str">
            <v>Please add a colour symbol after the model name ie BK or M or C or Y</v>
          </cell>
          <cell r="D545" t="str">
            <v xml:space="preserve"> </v>
          </cell>
          <cell r="E545" t="str">
            <v xml:space="preserve"> </v>
          </cell>
          <cell r="F545" t="str">
            <v xml:space="preserve"> </v>
          </cell>
        </row>
        <row r="546">
          <cell r="A546" t="str">
            <v>TN277BK</v>
          </cell>
          <cell r="B546" t="str">
            <v>3 000 PGS</v>
          </cell>
          <cell r="C546" t="str">
            <v>Black toner for HLL3210CDW</v>
          </cell>
          <cell r="D546" t="str">
            <v>2018 - 2023</v>
          </cell>
          <cell r="E546" t="str">
            <v>HL-L3280CDW</v>
          </cell>
        </row>
        <row r="547">
          <cell r="A547" t="str">
            <v>TN277C</v>
          </cell>
          <cell r="B547" t="str">
            <v>2 300 PGS</v>
          </cell>
          <cell r="C547" t="str">
            <v>Cyan toner for HLL3210CDW</v>
          </cell>
          <cell r="D547" t="str">
            <v>2018 - 2023</v>
          </cell>
          <cell r="E547" t="str">
            <v>HL-L3280CDW</v>
          </cell>
        </row>
        <row r="548">
          <cell r="A548" t="str">
            <v>TN277M</v>
          </cell>
          <cell r="B548" t="str">
            <v>2 300 PGS</v>
          </cell>
          <cell r="C548" t="str">
            <v>Magenta toner for HLL3210CDW</v>
          </cell>
          <cell r="D548" t="str">
            <v>2018 - 2023</v>
          </cell>
          <cell r="E548" t="str">
            <v>HL-L3280CDW</v>
          </cell>
        </row>
        <row r="549">
          <cell r="A549" t="str">
            <v>TN277Y</v>
          </cell>
          <cell r="B549" t="str">
            <v>2 300 PGS</v>
          </cell>
          <cell r="C549" t="str">
            <v>Yellow toner for HLL3210CDW</v>
          </cell>
          <cell r="D549" t="str">
            <v>2018 - 2023</v>
          </cell>
          <cell r="E549" t="str">
            <v>HL-L3280CDW</v>
          </cell>
        </row>
        <row r="550">
          <cell r="A550" t="str">
            <v>DR273CL</v>
          </cell>
          <cell r="B550" t="str">
            <v>18 000 PGS</v>
          </cell>
          <cell r="C550" t="str">
            <v>Complete Drum set for HLL3210CDW</v>
          </cell>
          <cell r="D550" t="str">
            <v>2018 - 2023</v>
          </cell>
          <cell r="E550" t="str">
            <v>HL-L3280CDW</v>
          </cell>
        </row>
        <row r="551">
          <cell r="A551" t="str">
            <v>DR273CL-CMY</v>
          </cell>
          <cell r="B551" t="str">
            <v>18 000 PGS</v>
          </cell>
          <cell r="C551" t="str">
            <v xml:space="preserve">Single Colour Drum  - Individual Colour for Cyan, Magenta or Yellow for HLL3210CDW </v>
          </cell>
          <cell r="D551" t="str">
            <v>2018 - 2023</v>
          </cell>
          <cell r="E551" t="str">
            <v>HL-L3280CDW</v>
          </cell>
        </row>
        <row r="552">
          <cell r="A552" t="str">
            <v>DR273CLCMY</v>
          </cell>
          <cell r="B552" t="str">
            <v>18 000 PGS</v>
          </cell>
          <cell r="C552" t="str">
            <v xml:space="preserve">Single Colour Drum  - Individual Colour for Cyan, Magenta or Yellow for HLL3210CDW </v>
          </cell>
          <cell r="D552" t="str">
            <v>2018 - 2023</v>
          </cell>
          <cell r="E552" t="str">
            <v>HL-L3280CDW</v>
          </cell>
        </row>
        <row r="553">
          <cell r="A553" t="str">
            <v>DR273BK</v>
          </cell>
          <cell r="B553" t="str">
            <v>18 000 PGS</v>
          </cell>
          <cell r="C553" t="str">
            <v>Single Black Drum  for HLL3210CDW</v>
          </cell>
          <cell r="D553" t="str">
            <v>2018 - 2023</v>
          </cell>
          <cell r="E553" t="str">
            <v>HL-L3280CDW</v>
          </cell>
        </row>
        <row r="554">
          <cell r="A554" t="str">
            <v>BU223CL</v>
          </cell>
          <cell r="B554" t="str">
            <v>50 000 PGS</v>
          </cell>
          <cell r="C554" t="str">
            <v>Belt unit for HLL3210CDW</v>
          </cell>
          <cell r="D554" t="str">
            <v>2018 - 2023</v>
          </cell>
          <cell r="E554" t="str">
            <v>HL-L3280CDW</v>
          </cell>
        </row>
        <row r="555">
          <cell r="A555" t="str">
            <v>BU223</v>
          </cell>
          <cell r="B555" t="str">
            <v>50 000 PGS</v>
          </cell>
          <cell r="C555" t="str">
            <v>Belt unit for HLL3210CDW</v>
          </cell>
          <cell r="D555" t="str">
            <v>2018 - 2023</v>
          </cell>
          <cell r="E555" t="str">
            <v>HL-L3280CDW</v>
          </cell>
        </row>
        <row r="556">
          <cell r="A556" t="str">
            <v>WT223CL</v>
          </cell>
          <cell r="B556" t="str">
            <v>50 000 PGS</v>
          </cell>
          <cell r="C556" t="str">
            <v>Waste toner box for HLL3210CDW</v>
          </cell>
          <cell r="D556" t="str">
            <v>2018 - 2023</v>
          </cell>
          <cell r="E556" t="str">
            <v>HL-L3280CDW</v>
          </cell>
        </row>
        <row r="557">
          <cell r="A557" t="str">
            <v>WT223</v>
          </cell>
          <cell r="B557" t="str">
            <v>50 000 PGS</v>
          </cell>
          <cell r="C557" t="str">
            <v>Waste toner box for HLL3210CDW</v>
          </cell>
          <cell r="D557" t="str">
            <v>2018 - 2023</v>
          </cell>
          <cell r="E557" t="str">
            <v>HL-L3280CDW</v>
          </cell>
        </row>
        <row r="558">
          <cell r="A558" t="str">
            <v>TN469</v>
          </cell>
          <cell r="B558" t="str">
            <v xml:space="preserve"> </v>
          </cell>
          <cell r="C558" t="str">
            <v>Please add a colour symbol after the model name ie BK or M or C or Y</v>
          </cell>
          <cell r="D558" t="str">
            <v xml:space="preserve"> </v>
          </cell>
          <cell r="E558" t="str">
            <v xml:space="preserve"> </v>
          </cell>
          <cell r="F558" t="str">
            <v xml:space="preserve"> </v>
          </cell>
        </row>
        <row r="559">
          <cell r="A559" t="str">
            <v>TN469BK</v>
          </cell>
          <cell r="B559" t="str">
            <v>9 000 PGS</v>
          </cell>
          <cell r="C559" t="str">
            <v xml:space="preserve">High yield black toner for HLL8360CDW </v>
          </cell>
          <cell r="D559" t="str">
            <v xml:space="preserve">2017 - </v>
          </cell>
          <cell r="E559" t="str">
            <v>This is a current model</v>
          </cell>
        </row>
        <row r="560">
          <cell r="A560" t="str">
            <v>TN469C</v>
          </cell>
          <cell r="B560" t="str">
            <v>9 000 PGS</v>
          </cell>
          <cell r="C560" t="str">
            <v xml:space="preserve">High yield cyan toner for HLL8360CDW </v>
          </cell>
          <cell r="D560" t="str">
            <v xml:space="preserve">2017 - </v>
          </cell>
          <cell r="E560" t="str">
            <v>This is a current model</v>
          </cell>
        </row>
        <row r="561">
          <cell r="A561" t="str">
            <v>TN469M</v>
          </cell>
          <cell r="B561" t="str">
            <v>9 000 PGS</v>
          </cell>
          <cell r="C561" t="str">
            <v xml:space="preserve">High yield magenta toner for HLL8360CDW </v>
          </cell>
          <cell r="D561" t="str">
            <v xml:space="preserve">2017 - </v>
          </cell>
          <cell r="E561" t="str">
            <v>This is a current model</v>
          </cell>
        </row>
        <row r="562">
          <cell r="A562" t="str">
            <v>TN469Y</v>
          </cell>
          <cell r="B562" t="str">
            <v>9 000 PGS</v>
          </cell>
          <cell r="C562" t="str">
            <v xml:space="preserve">High yield yellow toner for HLL8360CDW </v>
          </cell>
          <cell r="D562" t="str">
            <v xml:space="preserve">2017 - </v>
          </cell>
          <cell r="E562" t="str">
            <v>This is a current model</v>
          </cell>
        </row>
        <row r="563">
          <cell r="A563" t="str">
            <v>DR461CL</v>
          </cell>
          <cell r="B563" t="str">
            <v>50 000 PGS</v>
          </cell>
          <cell r="C563" t="str">
            <v xml:space="preserve">Drum Unit for HLL8360CDW </v>
          </cell>
          <cell r="D563" t="str">
            <v xml:space="preserve">2017 - </v>
          </cell>
          <cell r="E563" t="str">
            <v>This is a current model</v>
          </cell>
        </row>
        <row r="564">
          <cell r="A564" t="str">
            <v>DR461</v>
          </cell>
          <cell r="B564" t="str">
            <v>50 000 PGS</v>
          </cell>
          <cell r="C564" t="str">
            <v xml:space="preserve">Drum Unit for HLL8360CDW </v>
          </cell>
          <cell r="D564" t="str">
            <v xml:space="preserve">2017 - </v>
          </cell>
          <cell r="E564" t="str">
            <v>This is a current model</v>
          </cell>
        </row>
        <row r="565">
          <cell r="A565" t="str">
            <v>BU330CL</v>
          </cell>
          <cell r="B565" t="str">
            <v>50 000 PGS (5pages/job)</v>
          </cell>
          <cell r="C565" t="str">
            <v xml:space="preserve">Belt unit for HLL8360CDW </v>
          </cell>
          <cell r="D565" t="str">
            <v xml:space="preserve">2017 - </v>
          </cell>
          <cell r="E565" t="str">
            <v>This is a current model</v>
          </cell>
        </row>
        <row r="566">
          <cell r="A566" t="str">
            <v>BU330</v>
          </cell>
          <cell r="B566" t="str">
            <v>50 000 PGS (5pages/job)</v>
          </cell>
          <cell r="C566" t="str">
            <v xml:space="preserve">Belt unit for HLL8360CDW </v>
          </cell>
          <cell r="D566" t="str">
            <v xml:space="preserve">2017 - </v>
          </cell>
          <cell r="E566" t="str">
            <v>This is a current model</v>
          </cell>
        </row>
        <row r="567">
          <cell r="A567" t="str">
            <v>WT320CL</v>
          </cell>
          <cell r="B567" t="str">
            <v>50 000 PGS</v>
          </cell>
          <cell r="C567" t="str">
            <v xml:space="preserve">Waste toner box for HLL8360CDW </v>
          </cell>
          <cell r="D567" t="str">
            <v xml:space="preserve">2017 - </v>
          </cell>
          <cell r="E567" t="str">
            <v>This is a current model</v>
          </cell>
        </row>
        <row r="568">
          <cell r="A568" t="str">
            <v>WT320</v>
          </cell>
          <cell r="B568" t="str">
            <v>50 000 PGS</v>
          </cell>
          <cell r="C568" t="str">
            <v xml:space="preserve">Waste toner box for HLL8360CDW </v>
          </cell>
          <cell r="D568" t="str">
            <v xml:space="preserve">2017 - </v>
          </cell>
          <cell r="E568" t="str">
            <v>This is a current model</v>
          </cell>
        </row>
        <row r="569">
          <cell r="A569" t="str">
            <v>DR851CL</v>
          </cell>
          <cell r="B569" t="str">
            <v>100000 (3pgs/job)</v>
          </cell>
          <cell r="C569" t="str">
            <v>Drum unit for HL-L9430CDN</v>
          </cell>
          <cell r="D569" t="str">
            <v>2023 -</v>
          </cell>
          <cell r="E569" t="str">
            <v>This is a current model</v>
          </cell>
        </row>
        <row r="570">
          <cell r="A570" t="str">
            <v>DR851</v>
          </cell>
          <cell r="B570" t="str">
            <v>100000 (3pgs/job)</v>
          </cell>
          <cell r="C570" t="str">
            <v>Drum unit for HL-L9430CDN</v>
          </cell>
          <cell r="D570" t="str">
            <v>2023 -</v>
          </cell>
          <cell r="E570" t="str">
            <v>This is a current model</v>
          </cell>
        </row>
        <row r="571">
          <cell r="A571" t="str">
            <v>TN871XXLBK</v>
          </cell>
          <cell r="B571">
            <v>15000</v>
          </cell>
          <cell r="C571" t="str">
            <v>Super high yield BLACK toner for HL-L9430CDN</v>
          </cell>
          <cell r="D571" t="str">
            <v>2023 -</v>
          </cell>
          <cell r="E571" t="str">
            <v>This is a current model</v>
          </cell>
        </row>
        <row r="572">
          <cell r="A572" t="str">
            <v>TN871XXL</v>
          </cell>
          <cell r="C572" t="str">
            <v>Please specify what colour toner you are searching for BK, C, Y, M</v>
          </cell>
          <cell r="D572" t="str">
            <v>2023 -</v>
          </cell>
          <cell r="E572" t="str">
            <v>This is a current model</v>
          </cell>
        </row>
        <row r="573">
          <cell r="A573" t="str">
            <v>TN871</v>
          </cell>
          <cell r="C573" t="str">
            <v>Please add XXL with the colour abbreviation BK, C, Y, M</v>
          </cell>
          <cell r="D573" t="str">
            <v>2023 -</v>
          </cell>
          <cell r="E573" t="str">
            <v>This is a current model</v>
          </cell>
        </row>
        <row r="574">
          <cell r="A574" t="str">
            <v>TN871XXLC</v>
          </cell>
          <cell r="B574">
            <v>12000</v>
          </cell>
          <cell r="C574" t="str">
            <v>Super high yield CYAN toner for HL-L9430CDN</v>
          </cell>
          <cell r="D574" t="str">
            <v>2023 -</v>
          </cell>
          <cell r="E574" t="str">
            <v>This is a current model</v>
          </cell>
        </row>
        <row r="575">
          <cell r="A575" t="str">
            <v>TN871XXLY</v>
          </cell>
          <cell r="B575">
            <v>12000</v>
          </cell>
          <cell r="C575" t="str">
            <v>Super high yield YELLOW toner for HL-L9430CDN</v>
          </cell>
          <cell r="D575" t="str">
            <v>2023 -</v>
          </cell>
          <cell r="E575" t="str">
            <v>This is a current model</v>
          </cell>
        </row>
        <row r="576">
          <cell r="A576" t="str">
            <v>TN871XXLM</v>
          </cell>
          <cell r="B576">
            <v>12000</v>
          </cell>
          <cell r="C576" t="str">
            <v>Super high yield MAGENTA toner for HL-L9430CDN</v>
          </cell>
          <cell r="D576" t="str">
            <v>2023 -</v>
          </cell>
          <cell r="E576" t="str">
            <v>This is a current model</v>
          </cell>
        </row>
        <row r="577">
          <cell r="A577" t="str">
            <v>BU800CL</v>
          </cell>
          <cell r="B577" t="str">
            <v>150000 (2pgs/job)</v>
          </cell>
          <cell r="C577" t="str">
            <v>Belt unit for HL-L9430CDN</v>
          </cell>
          <cell r="D577" t="str">
            <v>2023 -</v>
          </cell>
          <cell r="E577" t="str">
            <v>This is a current model</v>
          </cell>
        </row>
        <row r="578">
          <cell r="A578" t="str">
            <v>BU800</v>
          </cell>
          <cell r="B578" t="str">
            <v>150000 (2pgs/job)</v>
          </cell>
          <cell r="C578" t="str">
            <v>Belt unit for HL-L9430CDN</v>
          </cell>
          <cell r="D578" t="str">
            <v>2023 -</v>
          </cell>
          <cell r="E578" t="str">
            <v>This is a current model</v>
          </cell>
        </row>
        <row r="579">
          <cell r="A579" t="str">
            <v>WT800CL</v>
          </cell>
          <cell r="B579">
            <v>100000</v>
          </cell>
          <cell r="C579" t="str">
            <v>Waste toner for HL-L9430CDN</v>
          </cell>
          <cell r="D579" t="str">
            <v>2023 -</v>
          </cell>
          <cell r="E579" t="str">
            <v>This is a current model</v>
          </cell>
        </row>
        <row r="580">
          <cell r="A580" t="str">
            <v>WT800</v>
          </cell>
          <cell r="B580">
            <v>100000</v>
          </cell>
          <cell r="C580" t="str">
            <v>Waste toner for HL-L9430CDN</v>
          </cell>
          <cell r="D580" t="str">
            <v>2023 -</v>
          </cell>
          <cell r="E580" t="str">
            <v>This is a current model</v>
          </cell>
        </row>
        <row r="581">
          <cell r="A581" t="str">
            <v>TN279BK</v>
          </cell>
          <cell r="B581" t="str">
            <v>1 500 pages</v>
          </cell>
          <cell r="C581" t="str">
            <v>Black toner cartridge for HL-L3280CDW</v>
          </cell>
          <cell r="D581" t="str">
            <v xml:space="preserve">2024 - </v>
          </cell>
          <cell r="E581" t="str">
            <v>This is a curent model</v>
          </cell>
        </row>
        <row r="582">
          <cell r="A582" t="str">
            <v>TN279C</v>
          </cell>
          <cell r="B582" t="str">
            <v>1 200 pages</v>
          </cell>
          <cell r="C582" t="str">
            <v>Cyan toner cartridge for HL-L3280CDW</v>
          </cell>
          <cell r="D582" t="str">
            <v xml:space="preserve">2024 - </v>
          </cell>
          <cell r="E582" t="str">
            <v>This is a curent model</v>
          </cell>
        </row>
        <row r="583">
          <cell r="A583" t="str">
            <v>TN279M</v>
          </cell>
          <cell r="B583" t="str">
            <v>1 200 pages</v>
          </cell>
          <cell r="C583" t="str">
            <v>Magenta toner cartridge for HL-L3280CDW</v>
          </cell>
          <cell r="D583" t="str">
            <v xml:space="preserve">2024 - </v>
          </cell>
          <cell r="E583" t="str">
            <v>This is a curent model</v>
          </cell>
        </row>
        <row r="584">
          <cell r="A584" t="str">
            <v>TN279Y</v>
          </cell>
          <cell r="B584" t="str">
            <v>1 200 pages</v>
          </cell>
          <cell r="C584" t="str">
            <v>Yellow toner cartridge for HL-L3280CDW</v>
          </cell>
          <cell r="D584" t="str">
            <v xml:space="preserve">2024 - </v>
          </cell>
          <cell r="E584" t="str">
            <v>This is a curent model</v>
          </cell>
        </row>
        <row r="585">
          <cell r="A585" t="str">
            <v>TN279XLBK</v>
          </cell>
          <cell r="B585" t="str">
            <v>3 000 pages</v>
          </cell>
          <cell r="C585" t="str">
            <v>Black toner cartridge for HL-L3280CDW</v>
          </cell>
          <cell r="D585" t="str">
            <v xml:space="preserve">2024 - </v>
          </cell>
          <cell r="E585" t="str">
            <v>This is a curent model</v>
          </cell>
        </row>
        <row r="586">
          <cell r="A586" t="str">
            <v>TN279XLC</v>
          </cell>
          <cell r="B586" t="str">
            <v>2 300 pages</v>
          </cell>
          <cell r="C586" t="str">
            <v>Cyan toner cartridge for HL-L3280CDW</v>
          </cell>
          <cell r="D586" t="str">
            <v xml:space="preserve">2024 - </v>
          </cell>
          <cell r="E586" t="str">
            <v>This is a curent model</v>
          </cell>
        </row>
        <row r="587">
          <cell r="A587" t="str">
            <v>TN279XLM</v>
          </cell>
          <cell r="B587" t="str">
            <v>2 300 pages</v>
          </cell>
          <cell r="C587" t="str">
            <v>Magenta toner cartridge for HL-L3280CDW</v>
          </cell>
          <cell r="D587" t="str">
            <v xml:space="preserve">2024 - </v>
          </cell>
          <cell r="E587" t="str">
            <v>This is a curent model</v>
          </cell>
        </row>
        <row r="588">
          <cell r="A588" t="str">
            <v>TN279XLY</v>
          </cell>
          <cell r="B588" t="str">
            <v>2 300 pages</v>
          </cell>
          <cell r="C588" t="str">
            <v>Yellow toner cartridge for HL-L3280CDW</v>
          </cell>
          <cell r="D588" t="str">
            <v xml:space="preserve">2024 - </v>
          </cell>
          <cell r="E588" t="str">
            <v>This is a curent model</v>
          </cell>
        </row>
        <row r="589">
          <cell r="A589" t="str">
            <v>DR279CL</v>
          </cell>
          <cell r="B589" t="str">
            <v>20 000 pages</v>
          </cell>
          <cell r="C589" t="str">
            <v>Complete Drum set for HL-L3280CDW</v>
          </cell>
          <cell r="D589" t="str">
            <v xml:space="preserve">2024 - </v>
          </cell>
          <cell r="E589" t="str">
            <v>This is a curent model</v>
          </cell>
        </row>
        <row r="590">
          <cell r="A590" t="str">
            <v>BU229CL</v>
          </cell>
          <cell r="B590" t="str">
            <v>50 000 pages</v>
          </cell>
          <cell r="C590" t="str">
            <v>Belt unit for HL-L3280CDW</v>
          </cell>
          <cell r="D590" t="str">
            <v xml:space="preserve">2024 - </v>
          </cell>
          <cell r="E590" t="str">
            <v>This is a curent model</v>
          </cell>
        </row>
        <row r="591">
          <cell r="A591" t="str">
            <v>WT229CL</v>
          </cell>
          <cell r="B591" t="str">
            <v>50 000 pages</v>
          </cell>
          <cell r="C591" t="str">
            <v>Waste toner box for HL-L3280CDW</v>
          </cell>
          <cell r="D591" t="str">
            <v xml:space="preserve">2024 - </v>
          </cell>
          <cell r="E591" t="str">
            <v>This is a curent model</v>
          </cell>
        </row>
        <row r="592">
          <cell r="A592" t="str">
            <v>TN3607</v>
          </cell>
          <cell r="B592">
            <v>3000</v>
          </cell>
          <cell r="C592" t="str">
            <v>Toner for HL-L5210DW, HL-L6210DW or HL-L6410DN</v>
          </cell>
          <cell r="D592" t="str">
            <v>2023 -</v>
          </cell>
          <cell r="E592" t="str">
            <v>This is a current model</v>
          </cell>
        </row>
        <row r="593">
          <cell r="A593" t="str">
            <v>TN3607XXL</v>
          </cell>
          <cell r="B593">
            <v>11000</v>
          </cell>
          <cell r="C593" t="str">
            <v>Toner for HL-L5210DW, HL-L6210DW or HL-L6410DN</v>
          </cell>
          <cell r="D593" t="str">
            <v>2023 -</v>
          </cell>
          <cell r="E593" t="str">
            <v>This is a current model</v>
          </cell>
        </row>
        <row r="594">
          <cell r="A594" t="str">
            <v>TN3617XL</v>
          </cell>
          <cell r="B594">
            <v>25000</v>
          </cell>
          <cell r="C594" t="str">
            <v>Toner HL-L6410DN</v>
          </cell>
          <cell r="D594" t="str">
            <v>2023 -</v>
          </cell>
          <cell r="E594" t="str">
            <v>This is a current model</v>
          </cell>
        </row>
        <row r="595">
          <cell r="A595" t="str">
            <v>TN3617</v>
          </cell>
          <cell r="B595">
            <v>25000</v>
          </cell>
          <cell r="C595" t="str">
            <v>Toner HL-L6410DN</v>
          </cell>
          <cell r="D595" t="str">
            <v>2023 -</v>
          </cell>
          <cell r="E595" t="str">
            <v>This is a current model</v>
          </cell>
        </row>
        <row r="596">
          <cell r="A596" t="str">
            <v>DR3607</v>
          </cell>
          <cell r="B596" t="str">
            <v>75000 (3pgs/job)</v>
          </cell>
          <cell r="C596" t="str">
            <v>Drum for HL-L6210DW or HL-L6410DN</v>
          </cell>
          <cell r="D596" t="str">
            <v>2023 -</v>
          </cell>
          <cell r="E596" t="str">
            <v>This is a current model</v>
          </cell>
        </row>
        <row r="597">
          <cell r="A597" t="str">
            <v>TN279XXLBK</v>
          </cell>
          <cell r="B597" t="str">
            <v xml:space="preserve"> </v>
          </cell>
          <cell r="C597" t="str">
            <v xml:space="preserve"> </v>
          </cell>
          <cell r="D597" t="str">
            <v xml:space="preserve"> </v>
          </cell>
          <cell r="E597" t="str">
            <v xml:space="preserve"> </v>
          </cell>
        </row>
        <row r="598">
          <cell r="A598" t="str">
            <v>TN279XXLC</v>
          </cell>
          <cell r="B598" t="str">
            <v xml:space="preserve"> </v>
          </cell>
          <cell r="C598" t="str">
            <v xml:space="preserve"> </v>
          </cell>
          <cell r="D598" t="str">
            <v xml:space="preserve"> </v>
          </cell>
          <cell r="E598" t="str">
            <v xml:space="preserve"> </v>
          </cell>
        </row>
        <row r="599">
          <cell r="A599" t="str">
            <v>TN279XXLM</v>
          </cell>
          <cell r="B599" t="str">
            <v xml:space="preserve"> </v>
          </cell>
          <cell r="C599" t="str">
            <v xml:space="preserve"> </v>
          </cell>
          <cell r="D599" t="str">
            <v xml:space="preserve"> </v>
          </cell>
          <cell r="E599" t="str">
            <v xml:space="preserve"> </v>
          </cell>
        </row>
        <row r="600">
          <cell r="A600" t="str">
            <v>TN279XXLY</v>
          </cell>
          <cell r="B600" t="str">
            <v xml:space="preserve"> </v>
          </cell>
          <cell r="C600" t="str">
            <v xml:space="preserve"> </v>
          </cell>
          <cell r="D600" t="str">
            <v xml:space="preserve"> </v>
          </cell>
          <cell r="E600" t="str">
            <v xml:space="preserve"> </v>
          </cell>
        </row>
        <row r="619">
          <cell r="A619" t="str">
            <v>MFC use fro 620 onwards</v>
          </cell>
        </row>
        <row r="620">
          <cell r="A620" t="str">
            <v>TN155</v>
          </cell>
          <cell r="B620" t="str">
            <v xml:space="preserve"> </v>
          </cell>
          <cell r="C620" t="str">
            <v>Please add a colour symbol after the model name ie BK or M or C or Y</v>
          </cell>
          <cell r="D620" t="str">
            <v xml:space="preserve"> </v>
          </cell>
          <cell r="E620" t="str">
            <v>Please try again</v>
          </cell>
          <cell r="F620" t="str">
            <v xml:space="preserve"> </v>
          </cell>
        </row>
        <row r="621">
          <cell r="A621" t="str">
            <v>TN155BK</v>
          </cell>
          <cell r="B621" t="str">
            <v>5 000 PGS</v>
          </cell>
          <cell r="C621" t="str">
            <v>High yield black toner for MFC9840CDW  or  MFC9440CN  or  MFC9450CDN   or  DCP9045CDN</v>
          </cell>
          <cell r="D621" t="str">
            <v>2008 - 2011</v>
          </cell>
          <cell r="E621" t="str">
            <v>MFC-L9570CDW or MFC-L8690CDW</v>
          </cell>
        </row>
        <row r="622">
          <cell r="A622" t="str">
            <v>TN155C</v>
          </cell>
          <cell r="B622" t="str">
            <v>4 000 PGS</v>
          </cell>
          <cell r="C622" t="str">
            <v>High yield cyan toner for MFC9840CDW  or  MFC9440CN  or  MFC9450CDN   or  DCP9045CDN</v>
          </cell>
          <cell r="D622" t="str">
            <v>2008 - 2011</v>
          </cell>
          <cell r="E622" t="str">
            <v>MFC-L9570CDW or MFC-L8690CDW</v>
          </cell>
        </row>
        <row r="623">
          <cell r="A623" t="str">
            <v>TN155M</v>
          </cell>
          <cell r="B623" t="str">
            <v>4 000 PGS</v>
          </cell>
          <cell r="C623" t="str">
            <v>High yield magenta toner for MFC9840CDW  or  MFC9440CN  or  MFC9450CDN   or  DCP9045CDN</v>
          </cell>
          <cell r="D623" t="str">
            <v>2008 - 2011</v>
          </cell>
          <cell r="E623" t="str">
            <v>MFC-L9570CDW or MFC-L8690CDW</v>
          </cell>
        </row>
        <row r="624">
          <cell r="A624" t="str">
            <v>TN155Y</v>
          </cell>
          <cell r="B624" t="str">
            <v>4 000 PGS</v>
          </cell>
          <cell r="C624" t="str">
            <v>High yield yellow toner for MFC9840CDW  or  MFC9440CN  or  MFC9450CDN   or  DCP9045CDN</v>
          </cell>
          <cell r="D624" t="str">
            <v>2008 - 2011</v>
          </cell>
          <cell r="E624" t="str">
            <v>MFC-L9570CDW or MFC-L8690CDW</v>
          </cell>
        </row>
        <row r="625">
          <cell r="A625" t="str">
            <v>DR150CL</v>
          </cell>
          <cell r="B625" t="str">
            <v>17 000 PGS</v>
          </cell>
          <cell r="C625" t="str">
            <v>Drum Unit for MFC9840CDW  or  MFC9440CN  or  MFC9450CDN   or  DCP9045CDN</v>
          </cell>
          <cell r="D625" t="str">
            <v>2008 - 2011</v>
          </cell>
          <cell r="E625" t="str">
            <v>MFC-L9570CDW or MFC-L8690CDW</v>
          </cell>
        </row>
        <row r="626">
          <cell r="A626" t="str">
            <v>DR150</v>
          </cell>
          <cell r="B626" t="str">
            <v>17 000 PGS</v>
          </cell>
          <cell r="C626" t="str">
            <v>Drum Unit for MFC9840CDW  or  MFC9440CN  or  MFC9450CDN   or  DCP9045CDN</v>
          </cell>
          <cell r="D626" t="str">
            <v>2008 - 2011</v>
          </cell>
          <cell r="E626" t="str">
            <v>MFC-L9570CDW or MFC-L8690CDW</v>
          </cell>
        </row>
        <row r="627">
          <cell r="A627" t="str">
            <v>BU100CL</v>
          </cell>
          <cell r="B627" t="str">
            <v>50 000 PGS</v>
          </cell>
          <cell r="C627" t="str">
            <v>Belt unit for MFC9840CDW  or  MFC9440CN  or  MFC9450CDN   or  DCP9045CDN</v>
          </cell>
          <cell r="D627" t="str">
            <v>2008 - 2011</v>
          </cell>
          <cell r="E627" t="str">
            <v>MFC-L9570CDW or MFC-L8690CDW</v>
          </cell>
        </row>
        <row r="628">
          <cell r="A628" t="str">
            <v>BU100</v>
          </cell>
          <cell r="B628" t="str">
            <v>50 000 PGS</v>
          </cell>
          <cell r="C628" t="str">
            <v>Belt unit for MFC9840CDW  or  MFC9440CN  or  MFC9450CDN   or  DCP9045CDN</v>
          </cell>
          <cell r="D628" t="str">
            <v>2008 - 2011</v>
          </cell>
          <cell r="E628" t="str">
            <v>MFC-L9570CDW or MFC-L8690CDW</v>
          </cell>
        </row>
        <row r="629">
          <cell r="A629" t="str">
            <v>WT100CL</v>
          </cell>
          <cell r="B629" t="str">
            <v>20 000 PGS</v>
          </cell>
          <cell r="C629" t="str">
            <v>Waste toner box for MFC9840CDW  or  MFC9440CN  or  MFC9450CDN   or  DCP9045CDN</v>
          </cell>
          <cell r="D629" t="str">
            <v>2008 - 2011</v>
          </cell>
          <cell r="E629" t="str">
            <v>MFC-L9570CDW or MFC-L8690CDW</v>
          </cell>
        </row>
        <row r="630">
          <cell r="A630" t="str">
            <v>WT100</v>
          </cell>
          <cell r="B630" t="str">
            <v>20 000 PGS</v>
          </cell>
          <cell r="C630" t="str">
            <v>Waste toner box for MFC9840CDW  or  MFC9440CN  or  MFC9450CDN   or  DCP9045CDN</v>
          </cell>
          <cell r="D630" t="str">
            <v>2008 - 2011</v>
          </cell>
          <cell r="E630" t="str">
            <v>MFC-L9570CDW or MFC-L8690CDW</v>
          </cell>
        </row>
        <row r="631">
          <cell r="A631" t="str">
            <v>TN240</v>
          </cell>
          <cell r="B631" t="str">
            <v xml:space="preserve"> </v>
          </cell>
          <cell r="C631" t="str">
            <v>Please add a colour symbol after the model name ie BK or M or C or Y</v>
          </cell>
          <cell r="D631" t="str">
            <v xml:space="preserve"> </v>
          </cell>
          <cell r="E631" t="str">
            <v>Please try again</v>
          </cell>
          <cell r="F631" t="str">
            <v xml:space="preserve"> </v>
          </cell>
        </row>
        <row r="632">
          <cell r="A632" t="str">
            <v>TN240BK</v>
          </cell>
          <cell r="B632" t="str">
            <v>2 200 PGS</v>
          </cell>
          <cell r="C632" t="str">
            <v>Black toner for MFC9120CN  or  MFC9320CDW  or  DCP9010CN</v>
          </cell>
          <cell r="D632" t="str">
            <v>2009 - 2013</v>
          </cell>
          <cell r="E632" t="str">
            <v>MFC-L3760CDW or MFC-L8390CDW</v>
          </cell>
        </row>
        <row r="633">
          <cell r="A633" t="str">
            <v>TN240C</v>
          </cell>
          <cell r="B633" t="str">
            <v>1 400 PGS</v>
          </cell>
          <cell r="C633" t="str">
            <v>Cyan toner for MFC9120CN  or  MFC9320CDW  or  DCP9010CN</v>
          </cell>
          <cell r="D633" t="str">
            <v>2009 - 2013</v>
          </cell>
          <cell r="E633" t="str">
            <v>MFC-L3760CDW or MFC-L8390CDW</v>
          </cell>
        </row>
        <row r="634">
          <cell r="A634" t="str">
            <v>TN240M</v>
          </cell>
          <cell r="B634" t="str">
            <v>1 400 PGS</v>
          </cell>
          <cell r="C634" t="str">
            <v>Magenta toner for MFC9120CN  or  MFC9320CDW or  DCP9010CN</v>
          </cell>
          <cell r="D634" t="str">
            <v>2009 - 2013</v>
          </cell>
          <cell r="E634" t="str">
            <v>MFC-L3760CDW or MFC-L8390CDW</v>
          </cell>
        </row>
        <row r="635">
          <cell r="A635" t="str">
            <v>TN240Y</v>
          </cell>
          <cell r="B635" t="str">
            <v>1 400 PGS</v>
          </cell>
          <cell r="C635" t="str">
            <v>Yellow toner for MFC9120CN  or  MFC9320CDW or  DCP9010CN</v>
          </cell>
          <cell r="D635" t="str">
            <v>2009 - 2013</v>
          </cell>
          <cell r="E635" t="str">
            <v>MFC-L3760CDW or MFC-L8390CDW</v>
          </cell>
        </row>
        <row r="636">
          <cell r="A636" t="str">
            <v>DR240BK</v>
          </cell>
          <cell r="B636" t="str">
            <v>15 000 PGS</v>
          </cell>
          <cell r="C636" t="str">
            <v>Drum Unit - black for   MFC9120CN  or  MFC9320CDW or  DCP9010CN</v>
          </cell>
          <cell r="D636" t="str">
            <v>2009 - 2013</v>
          </cell>
          <cell r="E636" t="str">
            <v>MFC-L3760CDW or MFC-L8390CDW</v>
          </cell>
        </row>
        <row r="637">
          <cell r="A637" t="str">
            <v>DR240</v>
          </cell>
          <cell r="B637" t="str">
            <v>15 000 PGS</v>
          </cell>
          <cell r="C637" t="str">
            <v>Drum Unit - black for  MFC9120CN  or  MFC9320CDW or  DCP9010CN</v>
          </cell>
          <cell r="D637" t="str">
            <v>2009 - 2013</v>
          </cell>
          <cell r="E637" t="str">
            <v>MFC-L3760CDW or MFC-L8390CDW</v>
          </cell>
        </row>
        <row r="638">
          <cell r="A638" t="str">
            <v>DR240CL-CMY</v>
          </cell>
          <cell r="B638" t="str">
            <v>15 000 PGS</v>
          </cell>
          <cell r="C638" t="str">
            <v>Drum Unit - Individual Colour for  Cyan, Magenta or Yellow for MFC9120CN  or  MFC9320CDW or  DCP9010CN</v>
          </cell>
          <cell r="D638" t="str">
            <v>2009 - 2013</v>
          </cell>
          <cell r="E638" t="str">
            <v>MFC-L3760CDW or MFC-L8390CDW</v>
          </cell>
        </row>
        <row r="639">
          <cell r="A639" t="str">
            <v>DR240CLCMY</v>
          </cell>
          <cell r="B639" t="str">
            <v>15 000 PGS</v>
          </cell>
          <cell r="C639" t="str">
            <v>Drum Unit - Individual Colour for  Cyan, Magenta or Yellow for MFC9120CN  or  MFC9320CDW or  DCP9010CN</v>
          </cell>
          <cell r="D639" t="str">
            <v>2009 - 2013</v>
          </cell>
          <cell r="E639" t="str">
            <v>MFC-L3760CDW or MFC-L8390CDW</v>
          </cell>
        </row>
        <row r="640">
          <cell r="A640" t="str">
            <v>DR240CL</v>
          </cell>
          <cell r="B640" t="str">
            <v>15 000 PGS</v>
          </cell>
          <cell r="C640" t="str">
            <v>Drum Unit - Full Pack for MFC9120CN  or  MFC9320CDW or  DCP9010CN</v>
          </cell>
          <cell r="D640" t="str">
            <v>2009 - 2013</v>
          </cell>
          <cell r="E640" t="str">
            <v>MFC-L3760CDW or MFC-L8390CDW</v>
          </cell>
        </row>
        <row r="641">
          <cell r="A641" t="str">
            <v>BU200CL</v>
          </cell>
          <cell r="B641" t="str">
            <v>50 000 PGS</v>
          </cell>
          <cell r="C641" t="str">
            <v>Belt Unit for HL3040CN  or  MFC9120CN  or  MFC9320CDW or  DCP9010CN</v>
          </cell>
          <cell r="D641" t="str">
            <v>2009 - 2013</v>
          </cell>
          <cell r="E641" t="str">
            <v>MFC-L3760CDW or MFC-L8390CDW</v>
          </cell>
        </row>
        <row r="642">
          <cell r="A642" t="str">
            <v>BU200</v>
          </cell>
          <cell r="B642" t="str">
            <v>50 000 PGS</v>
          </cell>
          <cell r="C642" t="str">
            <v>Belt Unit for HL3040CN  or  MFC9120CN  or  MFC9320CDW or  DCP9010CN</v>
          </cell>
          <cell r="D642" t="str">
            <v>2009 - 2013</v>
          </cell>
          <cell r="E642" t="str">
            <v>MFC-L3760CDW or MFC-L8390CDW</v>
          </cell>
        </row>
        <row r="643">
          <cell r="A643" t="str">
            <v>WT200CL</v>
          </cell>
          <cell r="B643" t="str">
            <v>50 000 PGS</v>
          </cell>
          <cell r="C643" t="str">
            <v>Waste Toner Box for MFC9120CN  or  MFC9320CDW or  DCP9010CN</v>
          </cell>
          <cell r="D643" t="str">
            <v>2009 - 2013</v>
          </cell>
          <cell r="E643" t="str">
            <v>MFC-L3760CDW or MFC-L8390CDW</v>
          </cell>
        </row>
        <row r="644">
          <cell r="A644" t="str">
            <v>WT200</v>
          </cell>
          <cell r="B644" t="str">
            <v>50 000 PGS</v>
          </cell>
          <cell r="C644" t="str">
            <v>Waste Toner Box for MFC9120CN  or  MFC9320CDW or  DCP9010CN</v>
          </cell>
          <cell r="D644" t="str">
            <v>2009 - 2013</v>
          </cell>
          <cell r="E644" t="str">
            <v>MFC-L3760CDW or MFC-L8390CDW</v>
          </cell>
        </row>
        <row r="645">
          <cell r="A645" t="str">
            <v>DR261CL</v>
          </cell>
          <cell r="B645" t="str">
            <v>15 000 PGS</v>
          </cell>
          <cell r="C645" t="str">
            <v>Drum Unit - Full Pack for  MFC9140CDN  or  MFC9330CDW</v>
          </cell>
          <cell r="D645" t="str">
            <v>2013 - 2018</v>
          </cell>
          <cell r="E645" t="str">
            <v>MFC-L3760CDW or MFC-L8390CDW</v>
          </cell>
        </row>
        <row r="646">
          <cell r="A646" t="str">
            <v>DR261BK</v>
          </cell>
          <cell r="B646" t="str">
            <v>15 000 PGS</v>
          </cell>
          <cell r="C646" t="str">
            <v>Drum Unit - black for MFC9140CDN  or  MFC9330CDW</v>
          </cell>
          <cell r="D646" t="str">
            <v>2013 - 2018</v>
          </cell>
          <cell r="E646" t="str">
            <v>MFC-L3760CDW or MFC-L8390CDW</v>
          </cell>
        </row>
        <row r="647">
          <cell r="A647" t="str">
            <v>DR261</v>
          </cell>
          <cell r="B647" t="str">
            <v>15 000 PGS</v>
          </cell>
          <cell r="C647" t="str">
            <v>Drum Unit - black for MFC9140CDN  or  MFC9330CDW</v>
          </cell>
          <cell r="D647" t="str">
            <v>2013 - 2018</v>
          </cell>
          <cell r="E647" t="str">
            <v>MFC-L3760CDW or MFC-L8390CDW</v>
          </cell>
        </row>
        <row r="648">
          <cell r="A648" t="str">
            <v>DR261CL-CMY</v>
          </cell>
          <cell r="B648" t="str">
            <v>15 000 PGS</v>
          </cell>
          <cell r="C648" t="str">
            <v>Drum Unit - Individual Colour for Cyan, Magenta or Yellow for MFC9140CDN  or  MFC9330CDW</v>
          </cell>
          <cell r="D648" t="str">
            <v>2013 - 2018</v>
          </cell>
          <cell r="E648" t="str">
            <v>MFC-L3760CDW or MFC-L8390CDW</v>
          </cell>
        </row>
        <row r="649">
          <cell r="A649" t="str">
            <v>DR261CLCMY</v>
          </cell>
          <cell r="B649" t="str">
            <v>15 000 PGS</v>
          </cell>
          <cell r="C649" t="str">
            <v>Drum Unit - Individual Colour for Cyan, Magenta or Yellow for MFC9140CDN  or  MFC9330CDW</v>
          </cell>
          <cell r="D649" t="str">
            <v>2013 - 2018</v>
          </cell>
          <cell r="E649" t="str">
            <v>MFC-L3760CDW or MFC-L8390CDW</v>
          </cell>
        </row>
        <row r="650">
          <cell r="A650" t="str">
            <v>DR261CMY</v>
          </cell>
          <cell r="B650" t="str">
            <v>15 000 PGS</v>
          </cell>
          <cell r="C650" t="str">
            <v>Drum Unit - Individual Colour for Cyan, Magenta or Yellow for MFC9140CDN  or  MFC9330CDW</v>
          </cell>
          <cell r="D650" t="str">
            <v>2013 - 2018</v>
          </cell>
          <cell r="E650" t="str">
            <v>MFC-L3760CDW or MFC-L8390CDW</v>
          </cell>
        </row>
        <row r="651">
          <cell r="A651" t="str">
            <v>DR261CL</v>
          </cell>
          <cell r="B651" t="str">
            <v>15 000 PGS</v>
          </cell>
          <cell r="C651" t="str">
            <v>Drum Unit - Full Pack for  MFC9140CDN  or  MFC9330CDW (4 x Drum units)</v>
          </cell>
          <cell r="D651" t="str">
            <v>2013 - 2018</v>
          </cell>
          <cell r="E651" t="str">
            <v>MFC-L3760CDW or MFC-L8390CDW</v>
          </cell>
        </row>
        <row r="652">
          <cell r="A652" t="str">
            <v>TN261BK</v>
          </cell>
          <cell r="B652" t="str">
            <v>2 500 PGS</v>
          </cell>
          <cell r="C652" t="str">
            <v>Black Toner for MFC9140CDN  or  MFC9330CDW</v>
          </cell>
          <cell r="D652" t="str">
            <v>2013 - 2018</v>
          </cell>
          <cell r="E652" t="str">
            <v>MFC-L3760CDW or MFC-L8390CDW</v>
          </cell>
        </row>
        <row r="653">
          <cell r="A653" t="str">
            <v>TN261</v>
          </cell>
          <cell r="B653" t="str">
            <v>2 500 PGS</v>
          </cell>
          <cell r="C653" t="str">
            <v>Black Toner for MFC9140CDN  or  MFC9330CDW</v>
          </cell>
          <cell r="D653" t="str">
            <v>2013 - 2018</v>
          </cell>
          <cell r="E653" t="str">
            <v>MFC-L3760CDW or MFC-L8390CDW</v>
          </cell>
        </row>
        <row r="654">
          <cell r="A654" t="str">
            <v>TN265C</v>
          </cell>
          <cell r="B654" t="str">
            <v>2 200 PGS</v>
          </cell>
          <cell r="C654" t="str">
            <v>Cyan Toner for MFC9140CDN  or  MFC9330CDW</v>
          </cell>
          <cell r="D654" t="str">
            <v>2013 - 2018</v>
          </cell>
          <cell r="E654" t="str">
            <v>MFC-L3760CDW or MFC-L8390CDW</v>
          </cell>
        </row>
        <row r="655">
          <cell r="A655" t="str">
            <v>TN265M</v>
          </cell>
          <cell r="B655" t="str">
            <v>2 200 PGS</v>
          </cell>
          <cell r="C655" t="str">
            <v>Magenta Toner for MFC9140CDN  or  MFC9330CDW</v>
          </cell>
          <cell r="D655" t="str">
            <v>2013 - 2018</v>
          </cell>
          <cell r="E655" t="str">
            <v>MFC-L3760CDW or MFC-L8390CDW</v>
          </cell>
        </row>
        <row r="656">
          <cell r="A656" t="str">
            <v>TN265Y</v>
          </cell>
          <cell r="B656" t="str">
            <v>2 200 PGS</v>
          </cell>
          <cell r="C656" t="str">
            <v>Yellow Toner for MFC9140CDN  or  MFC9330CDW</v>
          </cell>
          <cell r="D656" t="str">
            <v>2013 - 2018</v>
          </cell>
          <cell r="E656" t="str">
            <v>MFC-L3760CDW or MFC-L8390CDW</v>
          </cell>
        </row>
        <row r="657">
          <cell r="A657" t="str">
            <v>BU220CL</v>
          </cell>
          <cell r="B657" t="str">
            <v>50 000 PGS</v>
          </cell>
          <cell r="C657" t="str">
            <v>Belt Unit for MFC9140CN  or  MFC9330CDW</v>
          </cell>
          <cell r="D657" t="str">
            <v>2013 - 2018</v>
          </cell>
          <cell r="E657" t="str">
            <v>MFC-L3760CDW or MFC-L8390CDW</v>
          </cell>
        </row>
        <row r="658">
          <cell r="A658" t="str">
            <v>BU220</v>
          </cell>
          <cell r="B658" t="str">
            <v>50 000 PGS</v>
          </cell>
          <cell r="C658" t="str">
            <v>Belt Unit for MFC9140CN  or  MFC9330CDW</v>
          </cell>
          <cell r="D658" t="str">
            <v>2013 - 2018</v>
          </cell>
          <cell r="E658" t="str">
            <v>MFC-L3760CDW or MFC-L8390CDW</v>
          </cell>
        </row>
        <row r="659">
          <cell r="A659" t="str">
            <v>WT220CL</v>
          </cell>
          <cell r="B659" t="str">
            <v>50 000 PGS</v>
          </cell>
          <cell r="C659" t="str">
            <v xml:space="preserve">Waste Toner Box for MFC9140CDN  or  MFC9330CDW </v>
          </cell>
          <cell r="D659" t="str">
            <v>2013 - 2018</v>
          </cell>
          <cell r="E659" t="str">
            <v>MFC-L3760CDW or MFC-L8390CDW</v>
          </cell>
        </row>
        <row r="660">
          <cell r="A660" t="str">
            <v>WT220</v>
          </cell>
          <cell r="B660" t="str">
            <v>50 000 PGS</v>
          </cell>
          <cell r="C660" t="str">
            <v xml:space="preserve">Waste Toner Box for MFC9140CDN  or  MFC9330CDW </v>
          </cell>
          <cell r="D660" t="str">
            <v>2013 - 2018</v>
          </cell>
          <cell r="E660" t="str">
            <v>MFC-L3760CDW or MFC-L8390CDW</v>
          </cell>
        </row>
        <row r="661">
          <cell r="A661" t="str">
            <v>TN348</v>
          </cell>
          <cell r="B661" t="str">
            <v xml:space="preserve"> </v>
          </cell>
          <cell r="C661" t="str">
            <v>Please add a colour symbol after the model name ie BK or M or C or Y</v>
          </cell>
          <cell r="D661" t="str">
            <v xml:space="preserve"> </v>
          </cell>
          <cell r="E661" t="str">
            <v>Please try again</v>
          </cell>
          <cell r="F661" t="str">
            <v xml:space="preserve"> </v>
          </cell>
        </row>
        <row r="662">
          <cell r="A662" t="str">
            <v>TN348BK</v>
          </cell>
          <cell r="B662" t="str">
            <v>6 000 PGS</v>
          </cell>
          <cell r="C662" t="str">
            <v>High yield black toner for MFC9970CDW  or  MFC9460CDN</v>
          </cell>
          <cell r="D662" t="str">
            <v>2011 - 2014</v>
          </cell>
          <cell r="E662" t="str">
            <v>MFC-L9570CDW or MFC-L8690CDW</v>
          </cell>
        </row>
        <row r="663">
          <cell r="A663" t="str">
            <v>TN348C</v>
          </cell>
          <cell r="B663" t="str">
            <v>6 000 PGS</v>
          </cell>
          <cell r="C663" t="str">
            <v>High yield cyan toner for MFC9970CDW  or  MFC9460CDN</v>
          </cell>
          <cell r="D663" t="str">
            <v>2011 - 2014</v>
          </cell>
          <cell r="E663" t="str">
            <v>MFC-L9570CDW or MFC-L8690CDW</v>
          </cell>
        </row>
        <row r="664">
          <cell r="A664" t="str">
            <v>TN348M</v>
          </cell>
          <cell r="B664" t="str">
            <v>6 000 PGS</v>
          </cell>
          <cell r="C664" t="str">
            <v>High yield magenta toner for MFC9970CDW  or  MFC9460CDN</v>
          </cell>
          <cell r="D664" t="str">
            <v>2011 - 2014</v>
          </cell>
          <cell r="E664" t="str">
            <v>MFC-L9570CDW or MFC-L8690CDW</v>
          </cell>
        </row>
        <row r="665">
          <cell r="A665" t="str">
            <v>TN348Y</v>
          </cell>
          <cell r="B665" t="str">
            <v>6 000 PGS</v>
          </cell>
          <cell r="C665" t="str">
            <v>High yield yellow toner for MFC9970CDW  or  MFC9460CDN</v>
          </cell>
          <cell r="D665" t="str">
            <v>2011 - 2014</v>
          </cell>
          <cell r="E665" t="str">
            <v>MFC-L9570CDW or MFC-L8690CDW</v>
          </cell>
        </row>
        <row r="666">
          <cell r="A666" t="str">
            <v>DR340CL</v>
          </cell>
          <cell r="B666" t="str">
            <v>25 000 PGS</v>
          </cell>
          <cell r="C666" t="str">
            <v>Drum for MFC9970CDW  or  MFC9460CDN</v>
          </cell>
          <cell r="D666" t="str">
            <v>2011 - 2014</v>
          </cell>
          <cell r="E666" t="str">
            <v>MFC-L9570CDW or MFC-L8690CDW</v>
          </cell>
        </row>
        <row r="667">
          <cell r="A667" t="str">
            <v>DR340</v>
          </cell>
          <cell r="B667" t="str">
            <v>25 000 PGS</v>
          </cell>
          <cell r="C667" t="str">
            <v>Drum for MFC9970CDW  or  MFC9460CDN</v>
          </cell>
          <cell r="D667" t="str">
            <v>2011 - 2014</v>
          </cell>
          <cell r="E667" t="str">
            <v>MFC-L9570CDW or MFC-L8690CDW</v>
          </cell>
        </row>
        <row r="668">
          <cell r="A668" t="str">
            <v>BU300CL</v>
          </cell>
          <cell r="B668" t="str">
            <v>50 000 PGS</v>
          </cell>
          <cell r="C668" t="str">
            <v>Belt unit for MFC9970CDW  or  MFC9460CDN</v>
          </cell>
          <cell r="D668" t="str">
            <v>2011 - 2014</v>
          </cell>
          <cell r="E668" t="str">
            <v>MFC-L9570CDW or MFC-L8690CDW</v>
          </cell>
        </row>
        <row r="669">
          <cell r="A669" t="str">
            <v>BU300</v>
          </cell>
          <cell r="B669" t="str">
            <v>50 000 PGS</v>
          </cell>
          <cell r="C669" t="str">
            <v>Belt unit for MFC9970CDW  or  MFC9460CDN</v>
          </cell>
          <cell r="D669" t="str">
            <v>2011 - 2014</v>
          </cell>
          <cell r="E669" t="str">
            <v>MFC-L9570CDW or MFC-L8690CDW</v>
          </cell>
        </row>
        <row r="670">
          <cell r="A670" t="str">
            <v>WT300CL</v>
          </cell>
          <cell r="B670" t="str">
            <v>50 000 PGS</v>
          </cell>
          <cell r="C670" t="str">
            <v>Waste toner for MFC9970CDW  or  MFC9460CDN</v>
          </cell>
          <cell r="D670" t="str">
            <v>2011 - 2014</v>
          </cell>
          <cell r="E670" t="str">
            <v>MFC-L9570CDW or MFC-L8690CDW</v>
          </cell>
        </row>
        <row r="671">
          <cell r="A671" t="str">
            <v>WT300</v>
          </cell>
          <cell r="B671" t="str">
            <v>50 000 PGS</v>
          </cell>
          <cell r="C671" t="str">
            <v>Waste toner for MFC9970CDW  or  MFC9460CDN</v>
          </cell>
          <cell r="D671" t="str">
            <v>2011 - 2014</v>
          </cell>
          <cell r="E671" t="str">
            <v>MFC-L9570CDW or MFC-L8690CDW</v>
          </cell>
        </row>
        <row r="672">
          <cell r="A672" t="str">
            <v>TN369</v>
          </cell>
          <cell r="B672" t="str">
            <v xml:space="preserve"> </v>
          </cell>
          <cell r="C672" t="str">
            <v>Please add a colour symbol after the model name ie BK or M or C or Y</v>
          </cell>
          <cell r="D672" t="str">
            <v xml:space="preserve"> </v>
          </cell>
          <cell r="E672" t="str">
            <v>Please try again</v>
          </cell>
          <cell r="F672" t="str">
            <v xml:space="preserve"> </v>
          </cell>
        </row>
        <row r="673">
          <cell r="A673" t="str">
            <v>TN369BK</v>
          </cell>
          <cell r="B673" t="str">
            <v>6 000 PGS</v>
          </cell>
          <cell r="C673" t="str">
            <v>High Yield Black Toner for MFCL8600CDW or  MFCL8850CDW</v>
          </cell>
          <cell r="D673" t="str">
            <v>2014 - 2017</v>
          </cell>
          <cell r="E673" t="str">
            <v>MFC-L9570CDW or MFC-L8690CDW</v>
          </cell>
        </row>
        <row r="674">
          <cell r="A674" t="str">
            <v>TN369C</v>
          </cell>
          <cell r="B674" t="str">
            <v>6 000 PGS</v>
          </cell>
          <cell r="C674" t="str">
            <v>High Yield Cyan Toner for  MFCL8600CDW or  MFCL8850CDW</v>
          </cell>
          <cell r="D674" t="str">
            <v>2014 - 2017</v>
          </cell>
          <cell r="E674" t="str">
            <v>MFC-L9570CDW or MFC-L8690CDW</v>
          </cell>
        </row>
        <row r="675">
          <cell r="A675" t="str">
            <v>TN369M</v>
          </cell>
          <cell r="B675" t="str">
            <v>6 000 PGS</v>
          </cell>
          <cell r="C675" t="str">
            <v>High Yield Magenta Toner for MFCL8600CDW or  MFCL8850CDW</v>
          </cell>
          <cell r="D675" t="str">
            <v>2014 - 2017</v>
          </cell>
          <cell r="E675" t="str">
            <v>MFC-L9570CDW or MFC-L8690CDW</v>
          </cell>
        </row>
        <row r="676">
          <cell r="A676" t="str">
            <v>TN369Y</v>
          </cell>
          <cell r="B676" t="str">
            <v>6 000 PGS</v>
          </cell>
          <cell r="C676" t="str">
            <v>High Yield Yellow Toner for MFCL8600CDW or  MFCL8850CDW</v>
          </cell>
          <cell r="D676" t="str">
            <v>2014 - 2017</v>
          </cell>
          <cell r="E676" t="str">
            <v>MFC-L9570CDW or MFC-L8690CDW</v>
          </cell>
        </row>
        <row r="677">
          <cell r="A677" t="str">
            <v>DR361CL</v>
          </cell>
          <cell r="B677" t="str">
            <v>25 000 PGS</v>
          </cell>
          <cell r="C677" t="str">
            <v>Drum Unit for  MFCL8600CDW or  MFCL8850CDW</v>
          </cell>
          <cell r="D677" t="str">
            <v>2014 - 2017</v>
          </cell>
          <cell r="E677" t="str">
            <v>MFC-L9570CDW or MFC-L8690CDW</v>
          </cell>
        </row>
        <row r="678">
          <cell r="A678" t="str">
            <v>DR361</v>
          </cell>
          <cell r="B678" t="str">
            <v>25 000 PGS</v>
          </cell>
          <cell r="C678" t="str">
            <v>Drum Unit for  MFCL8600CDW or  MFCL8850CDW</v>
          </cell>
          <cell r="D678" t="str">
            <v>2014 - 2017</v>
          </cell>
          <cell r="E678" t="str">
            <v>MFC-L9570CDW or MFC-L8690CDW</v>
          </cell>
        </row>
        <row r="679">
          <cell r="A679" t="str">
            <v>BU320CL</v>
          </cell>
          <cell r="B679" t="str">
            <v>50 000 PGS</v>
          </cell>
          <cell r="C679" t="str">
            <v>Belt Unit for MFCL8600CDW or  MFCL8850CDW</v>
          </cell>
          <cell r="D679" t="str">
            <v>2014 - 2017</v>
          </cell>
          <cell r="E679" t="str">
            <v>MFC-L9570CDW or MFC-L8690CDW</v>
          </cell>
        </row>
        <row r="680">
          <cell r="A680" t="str">
            <v>BU320</v>
          </cell>
          <cell r="B680" t="str">
            <v>50 000 PGS</v>
          </cell>
          <cell r="C680" t="str">
            <v>Belt Unit for MFCL8600CDW or  MFCL8850CDW</v>
          </cell>
          <cell r="D680" t="str">
            <v>2014 - 2017</v>
          </cell>
          <cell r="E680" t="str">
            <v>MFC-L9570CDW or MFC-L8690CDW</v>
          </cell>
        </row>
        <row r="681">
          <cell r="A681" t="str">
            <v>TN277</v>
          </cell>
          <cell r="B681" t="str">
            <v xml:space="preserve"> </v>
          </cell>
          <cell r="C681" t="str">
            <v>Please add a colour symbol after the model name ie BK or M or C or Y</v>
          </cell>
          <cell r="D681" t="str">
            <v xml:space="preserve"> </v>
          </cell>
          <cell r="E681" t="str">
            <v>Please try again</v>
          </cell>
          <cell r="F681" t="str">
            <v xml:space="preserve"> </v>
          </cell>
        </row>
        <row r="682">
          <cell r="A682" t="str">
            <v>TN277BK</v>
          </cell>
          <cell r="B682" t="str">
            <v>3 000 PGS</v>
          </cell>
          <cell r="C682" t="str">
            <v>Black toner for MFCL3750CDW and DCPL3551CDW</v>
          </cell>
          <cell r="D682" t="str">
            <v>2018 - 2023</v>
          </cell>
          <cell r="E682" t="str">
            <v>MFC-L3760CDW or MFC-L8390CDW</v>
          </cell>
        </row>
        <row r="683">
          <cell r="A683" t="str">
            <v>TN277C</v>
          </cell>
          <cell r="B683" t="str">
            <v>2 300 PGS</v>
          </cell>
          <cell r="C683" t="str">
            <v>Cyan toner for MFCL3750CDW and DCPL3551CDW</v>
          </cell>
          <cell r="D683" t="str">
            <v>2018 - 2023</v>
          </cell>
          <cell r="E683" t="str">
            <v>MFC-L3760CDW or MFC-L8390CDW</v>
          </cell>
        </row>
        <row r="684">
          <cell r="A684" t="str">
            <v>TN277M</v>
          </cell>
          <cell r="B684" t="str">
            <v>2 300 PGS</v>
          </cell>
          <cell r="C684" t="str">
            <v>Magenta toner for MFCL3750CDW and DCPL3551CDW</v>
          </cell>
          <cell r="D684" t="str">
            <v>2018 - 2023</v>
          </cell>
          <cell r="E684" t="str">
            <v>MFC-L3760CDW or MFC-L8390CDW</v>
          </cell>
        </row>
        <row r="685">
          <cell r="A685" t="str">
            <v>TN277Y</v>
          </cell>
          <cell r="B685" t="str">
            <v>2 300 PGS</v>
          </cell>
          <cell r="C685" t="str">
            <v>Yellow toner for MFCL3750CDW and DCPL3551CDW</v>
          </cell>
          <cell r="D685" t="str">
            <v>2018 - 2023</v>
          </cell>
          <cell r="E685" t="str">
            <v>MFC-L3760CDW or MFC-L8390CDW</v>
          </cell>
        </row>
        <row r="686">
          <cell r="A686" t="str">
            <v>DR273CL</v>
          </cell>
          <cell r="B686" t="str">
            <v>18 000 PGS</v>
          </cell>
          <cell r="C686" t="str">
            <v>Complete Drum set for MFCL3750CDW and DCPL3551CDW</v>
          </cell>
          <cell r="D686" t="str">
            <v>2018 - 2023</v>
          </cell>
          <cell r="E686" t="str">
            <v>MFC-L3760CDW or MFC-L8390CDW</v>
          </cell>
        </row>
        <row r="687">
          <cell r="A687" t="str">
            <v>DR273CL-CMY</v>
          </cell>
          <cell r="B687" t="str">
            <v>18 000 PGS</v>
          </cell>
          <cell r="C687" t="str">
            <v>Single Colour Drum  - Individual Colour for Cyan, Magenta or Yellow for MFCL3750CDW and DCPL3551CDW</v>
          </cell>
          <cell r="D687" t="str">
            <v>2018 - 2023</v>
          </cell>
          <cell r="E687" t="str">
            <v>MFC-L3760CDW or MFC-L8390CDW</v>
          </cell>
        </row>
        <row r="688">
          <cell r="A688" t="str">
            <v>DR273CLCMY</v>
          </cell>
          <cell r="B688" t="str">
            <v>18 000 PGS</v>
          </cell>
          <cell r="C688" t="str">
            <v>Single Colour Drum  - Individual Colour for Cyan, Magenta or Yellow for MFCL3750CDW and DCPL3551CDW</v>
          </cell>
          <cell r="D688" t="str">
            <v>2018 - 2023</v>
          </cell>
          <cell r="E688" t="str">
            <v>MFC-L3760CDW or MFC-L8390CDW</v>
          </cell>
        </row>
        <row r="689">
          <cell r="A689" t="str">
            <v>DR273BK</v>
          </cell>
          <cell r="B689" t="str">
            <v>18 000 PGS</v>
          </cell>
          <cell r="C689" t="str">
            <v>Single Black Drum  for MFCL3750CDW and DCPL3551CDW</v>
          </cell>
          <cell r="D689" t="str">
            <v>2018 - 2023</v>
          </cell>
          <cell r="E689" t="str">
            <v>MFC-L3760CDW or MFC-L8390CDW</v>
          </cell>
        </row>
        <row r="690">
          <cell r="A690" t="str">
            <v>BU223CL</v>
          </cell>
          <cell r="B690" t="str">
            <v>50 000 PGS</v>
          </cell>
          <cell r="C690" t="str">
            <v>Belt unit for MFCL3750CDW and DCPL3551CDW</v>
          </cell>
          <cell r="D690" t="str">
            <v>2018 - 2023</v>
          </cell>
          <cell r="E690" t="str">
            <v>MFC-L3760CDW or MFC-L8390CDW</v>
          </cell>
        </row>
        <row r="691">
          <cell r="A691" t="str">
            <v>BU223</v>
          </cell>
          <cell r="B691" t="str">
            <v>50 000 PGS</v>
          </cell>
          <cell r="C691" t="str">
            <v>Belt unit for MFCL3750CDW and DCPL3551CDW</v>
          </cell>
          <cell r="D691" t="str">
            <v>2018 - 2023</v>
          </cell>
          <cell r="E691" t="str">
            <v>MFC-L3760CDW or MFC-L8390CDW</v>
          </cell>
        </row>
        <row r="692">
          <cell r="A692" t="str">
            <v>WT223CL</v>
          </cell>
          <cell r="B692" t="str">
            <v>50 000 PGS</v>
          </cell>
          <cell r="C692" t="str">
            <v>Waste toner box for MFCL3750CDW and DCPL3551CDW</v>
          </cell>
          <cell r="D692" t="str">
            <v>2018 - 2023</v>
          </cell>
          <cell r="E692" t="str">
            <v>MFC-L3760CDW or MFC-L8390CDW</v>
          </cell>
        </row>
        <row r="693">
          <cell r="A693" t="str">
            <v>WT223</v>
          </cell>
          <cell r="B693" t="str">
            <v>50 000 PGS</v>
          </cell>
          <cell r="C693" t="str">
            <v>Waste toner box for MFCL3750CDW and DCPL3551CDW</v>
          </cell>
          <cell r="D693" t="str">
            <v>2018 - 2023</v>
          </cell>
          <cell r="E693" t="str">
            <v>MFC-L3760CDW or MFC-L8390CDW</v>
          </cell>
        </row>
        <row r="694">
          <cell r="A694" t="str">
            <v>TN469</v>
          </cell>
          <cell r="B694" t="str">
            <v xml:space="preserve"> </v>
          </cell>
          <cell r="C694" t="str">
            <v>Please add a colour symbol after the model name ie BK or M or C or Y</v>
          </cell>
          <cell r="D694" t="str">
            <v xml:space="preserve"> </v>
          </cell>
          <cell r="E694" t="str">
            <v>Please try again</v>
          </cell>
          <cell r="F694" t="str">
            <v xml:space="preserve"> </v>
          </cell>
        </row>
        <row r="695">
          <cell r="A695" t="str">
            <v>TN469BK</v>
          </cell>
          <cell r="B695" t="str">
            <v>9 000 PGS</v>
          </cell>
          <cell r="C695" t="str">
            <v>High yield black toner for MFCL8690CDW and MFCL9570CDW</v>
          </cell>
          <cell r="D695" t="str">
            <v xml:space="preserve">2017 - </v>
          </cell>
          <cell r="E695" t="str">
            <v>This is a current model</v>
          </cell>
        </row>
        <row r="696">
          <cell r="A696" t="str">
            <v>TN469C</v>
          </cell>
          <cell r="B696" t="str">
            <v>9 000 PGS</v>
          </cell>
          <cell r="C696" t="str">
            <v>High yield cyan toner for MFCL8690CDW and MFCL9570CDW</v>
          </cell>
          <cell r="D696" t="str">
            <v xml:space="preserve">2017 - </v>
          </cell>
          <cell r="E696" t="str">
            <v>This is a current model</v>
          </cell>
        </row>
        <row r="697">
          <cell r="A697" t="str">
            <v>TN469M</v>
          </cell>
          <cell r="B697" t="str">
            <v>9 000 PGS</v>
          </cell>
          <cell r="C697" t="str">
            <v>High yield magenta toner for MFCL8690CDW and MFCL9570CDW</v>
          </cell>
          <cell r="D697" t="str">
            <v xml:space="preserve">2017 - </v>
          </cell>
          <cell r="E697" t="str">
            <v>This is a current model</v>
          </cell>
        </row>
        <row r="698">
          <cell r="A698" t="str">
            <v>TN469Y</v>
          </cell>
          <cell r="B698" t="str">
            <v>9 000 PGS</v>
          </cell>
          <cell r="C698" t="str">
            <v>High yield yellow toner for MFCL8690CDW and MFCL9570CDW</v>
          </cell>
          <cell r="D698" t="str">
            <v xml:space="preserve">2017 - </v>
          </cell>
          <cell r="E698" t="str">
            <v>This is a current model</v>
          </cell>
        </row>
        <row r="699">
          <cell r="A699" t="str">
            <v>DR461CL</v>
          </cell>
          <cell r="B699" t="str">
            <v xml:space="preserve">50 000 PGS </v>
          </cell>
          <cell r="C699" t="str">
            <v>Drum Unit for MFCL8690CDW and MFCL9570CDW</v>
          </cell>
          <cell r="D699" t="str">
            <v xml:space="preserve">2017 - </v>
          </cell>
          <cell r="E699" t="str">
            <v>This is a current model</v>
          </cell>
        </row>
        <row r="700">
          <cell r="A700" t="str">
            <v xml:space="preserve">DR461 </v>
          </cell>
          <cell r="B700" t="str">
            <v xml:space="preserve">50 000 PGS </v>
          </cell>
          <cell r="C700" t="str">
            <v>Drum Unit for MFCL8690CDW and MFCL9570CDW</v>
          </cell>
          <cell r="D700" t="str">
            <v xml:space="preserve">2017 - </v>
          </cell>
          <cell r="E700" t="str">
            <v>This is a current model</v>
          </cell>
        </row>
        <row r="701">
          <cell r="A701" t="str">
            <v>BU330CL</v>
          </cell>
          <cell r="B701" t="str">
            <v>50 000 PGS (5pages/job)</v>
          </cell>
          <cell r="C701" t="str">
            <v>Belt unit for MFCL8690CDW and MFCL9570CDW</v>
          </cell>
          <cell r="D701" t="str">
            <v xml:space="preserve">2017 - </v>
          </cell>
          <cell r="E701" t="str">
            <v>This is a current model</v>
          </cell>
        </row>
        <row r="702">
          <cell r="A702" t="str">
            <v>BU330</v>
          </cell>
          <cell r="B702" t="str">
            <v>50 000 PGS</v>
          </cell>
          <cell r="C702" t="str">
            <v>Belt unit for MFCL8690CDW and MFCL9570CDW</v>
          </cell>
          <cell r="D702" t="str">
            <v xml:space="preserve">2017 - </v>
          </cell>
          <cell r="E702" t="str">
            <v>This is a current model</v>
          </cell>
        </row>
        <row r="703">
          <cell r="A703" t="str">
            <v>WT320CL</v>
          </cell>
          <cell r="B703" t="str">
            <v>50 000 PGS</v>
          </cell>
          <cell r="C703" t="str">
            <v>Waste toner box for MFCL8690CDW and MFCL9570CDW</v>
          </cell>
          <cell r="D703" t="str">
            <v xml:space="preserve">2017 - </v>
          </cell>
          <cell r="E703" t="str">
            <v>This is a current model</v>
          </cell>
        </row>
        <row r="704">
          <cell r="A704" t="str">
            <v>WT320</v>
          </cell>
          <cell r="B704" t="str">
            <v>50 000 PGS</v>
          </cell>
          <cell r="C704" t="str">
            <v>Waste toner box for MFCL8690CDW and MFCL9570CDW</v>
          </cell>
          <cell r="D704" t="str">
            <v xml:space="preserve">2017 - </v>
          </cell>
          <cell r="E704" t="str">
            <v>This is a current model</v>
          </cell>
        </row>
        <row r="705">
          <cell r="A705" t="str">
            <v>DR1000</v>
          </cell>
          <cell r="B705" t="str">
            <v>10 000 pgs</v>
          </cell>
          <cell r="C705" t="str">
            <v>Drum Unit for DCP1610W and MFC1910W</v>
          </cell>
          <cell r="D705" t="str">
            <v>2015 -</v>
          </cell>
          <cell r="E705" t="str">
            <v>This is a current model, MFC1910W is end of life</v>
          </cell>
        </row>
        <row r="706">
          <cell r="A706" t="str">
            <v>TN1000</v>
          </cell>
          <cell r="B706" t="str">
            <v>1 000 pgs</v>
          </cell>
          <cell r="C706" t="str">
            <v>Toner for DCP1610W and MFC1910W</v>
          </cell>
          <cell r="D706" t="str">
            <v>2015 -</v>
          </cell>
          <cell r="E706" t="str">
            <v>This is a current model, MFC1910W is end of life</v>
          </cell>
        </row>
        <row r="707">
          <cell r="A707" t="str">
            <v>DR2305</v>
          </cell>
          <cell r="B707" t="str">
            <v>12 000 pgs</v>
          </cell>
          <cell r="C707" t="str">
            <v>Drum Unit for MFCL2700DW and  MFCL2740DW</v>
          </cell>
          <cell r="D707" t="str">
            <v xml:space="preserve">2015 - </v>
          </cell>
          <cell r="E707" t="str">
            <v>This is a current model</v>
          </cell>
        </row>
        <row r="708">
          <cell r="A708" t="str">
            <v>TN2355</v>
          </cell>
          <cell r="B708" t="str">
            <v>2 600 pgs</v>
          </cell>
          <cell r="C708" t="str">
            <v>Toner for MFCL2700DW and  MFCL2740DW</v>
          </cell>
          <cell r="D708" t="str">
            <v xml:space="preserve">2015 - </v>
          </cell>
          <cell r="E708" t="str">
            <v>This is a current model; MFC-L2740DW is end of life</v>
          </cell>
        </row>
        <row r="709">
          <cell r="A709" t="str">
            <v>DR3405</v>
          </cell>
          <cell r="B709" t="str">
            <v>50 000PGS</v>
          </cell>
          <cell r="C709" t="str">
            <v>Drum Unit for MFCL5700DN and MFCL5900DW and MFCL6900DW</v>
          </cell>
          <cell r="D709" t="str">
            <v>2016 -</v>
          </cell>
          <cell r="E709" t="str">
            <v>This is a current model</v>
          </cell>
        </row>
        <row r="710">
          <cell r="A710" t="str">
            <v>TN3437</v>
          </cell>
          <cell r="B710" t="str">
            <v>8 000PGS</v>
          </cell>
          <cell r="C710" t="str">
            <v>Toner for MFCL5700DN and MFCL5900DW and MFCL6900DW</v>
          </cell>
          <cell r="D710" t="str">
            <v>2016 -</v>
          </cell>
          <cell r="E710" t="str">
            <v>This is a current model</v>
          </cell>
        </row>
        <row r="711">
          <cell r="A711" t="str">
            <v>TN3467</v>
          </cell>
          <cell r="B711" t="str">
            <v>12 000PGS</v>
          </cell>
          <cell r="C711" t="str">
            <v>Toner for MFCL5700DN and MFCL5900DW and MFCL6900DW</v>
          </cell>
          <cell r="D711" t="str">
            <v>2016 -</v>
          </cell>
          <cell r="E711" t="str">
            <v>This is a current model</v>
          </cell>
        </row>
        <row r="712">
          <cell r="A712" t="str">
            <v>TN3487</v>
          </cell>
          <cell r="B712" t="str">
            <v>20 000PGS</v>
          </cell>
          <cell r="C712" t="str">
            <v>Toner for MFCL6900DW</v>
          </cell>
          <cell r="D712" t="str">
            <v>2016 -</v>
          </cell>
          <cell r="E712" t="str">
            <v>This is a current model</v>
          </cell>
        </row>
        <row r="713">
          <cell r="A713" t="str">
            <v>DR6000</v>
          </cell>
          <cell r="B713" t="str">
            <v>20 000 pgs</v>
          </cell>
          <cell r="C713" t="str">
            <v>Drum Unit for FAX-8350P or FAX8360P or MFC-9650 or MFC9660 or MFC 9750 or MFC9870 or MFC9880</v>
          </cell>
          <cell r="D713" t="str">
            <v>2001 - 2003</v>
          </cell>
          <cell r="E713" t="str">
            <v>DCP-L5510DW or DCP-L5710DW or MFC-L6910DN</v>
          </cell>
        </row>
        <row r="714">
          <cell r="A714" t="str">
            <v>TN6600</v>
          </cell>
          <cell r="B714" t="str">
            <v>6 600 pgs</v>
          </cell>
          <cell r="C714" t="str">
            <v>Toner for FAX-8350P or FAX8360P or MFC-9650 or MFC9660 or MFC 9750 or MFC9870 or MFC9880</v>
          </cell>
          <cell r="D714" t="str">
            <v>2001 - 2003</v>
          </cell>
          <cell r="E714" t="str">
            <v>DCP-L5510DW or DCP-L5710DW or MFC-L6910DN</v>
          </cell>
        </row>
        <row r="715">
          <cell r="A715" t="str">
            <v>DR7000</v>
          </cell>
          <cell r="B715" t="str">
            <v>20 000 pgs</v>
          </cell>
          <cell r="C715" t="str">
            <v>Drum Unit for MFC-8420 or MFC8820D</v>
          </cell>
          <cell r="D715" t="str">
            <v>2004 - 2005</v>
          </cell>
          <cell r="E715" t="str">
            <v>DCP-L5510DW or DCP-L5710DW or MFC-L6910DN</v>
          </cell>
        </row>
        <row r="716">
          <cell r="A716" t="str">
            <v>TN7600</v>
          </cell>
          <cell r="B716" t="str">
            <v>6 600 pgs</v>
          </cell>
          <cell r="C716" t="str">
            <v>Toner for  MFC-8420 or MFC8820D</v>
          </cell>
          <cell r="D716" t="str">
            <v>2004 - 2005</v>
          </cell>
          <cell r="E716" t="str">
            <v>DCP-L5510DW or DCP-L5710DW or MFC-L6910DN</v>
          </cell>
        </row>
        <row r="717">
          <cell r="A717" t="str">
            <v>TN1700</v>
          </cell>
          <cell r="B717" t="str">
            <v xml:space="preserve"> </v>
          </cell>
          <cell r="C717" t="str">
            <v xml:space="preserve"> </v>
          </cell>
          <cell r="D717" t="str">
            <v xml:space="preserve"> </v>
          </cell>
          <cell r="E717" t="str">
            <v xml:space="preserve"> </v>
          </cell>
        </row>
        <row r="718">
          <cell r="A718" t="str">
            <v>DR4000</v>
          </cell>
          <cell r="B718" t="str">
            <v xml:space="preserve"> </v>
          </cell>
          <cell r="C718" t="str">
            <v xml:space="preserve"> </v>
          </cell>
          <cell r="D718" t="str">
            <v xml:space="preserve"> </v>
          </cell>
          <cell r="E718" t="str">
            <v xml:space="preserve"> </v>
          </cell>
        </row>
        <row r="719">
          <cell r="A719" t="str">
            <v>DR3355</v>
          </cell>
          <cell r="B719" t="str">
            <v>30 000PGS</v>
          </cell>
          <cell r="C719" t="str">
            <v>Drum Unit for MFC8510DN or MFC8910DW or MFC8950DW</v>
          </cell>
          <cell r="D719" t="str">
            <v>2012 - 2016</v>
          </cell>
          <cell r="E719" t="str">
            <v>DCP-L5510DW or DCP-L5710DW or MFC-L6910DN</v>
          </cell>
        </row>
        <row r="720">
          <cell r="A720" t="str">
            <v>TN3350</v>
          </cell>
          <cell r="B720" t="str">
            <v>8 000PGS</v>
          </cell>
          <cell r="C720" t="str">
            <v>Toner for MFC8510DN or MFC8910DW or MFC8950DW</v>
          </cell>
          <cell r="D720" t="str">
            <v>2012 - 2016</v>
          </cell>
          <cell r="E720" t="str">
            <v>DCP-L5510DW or DCP-L5710DW or MFC-L6910DN</v>
          </cell>
        </row>
        <row r="721">
          <cell r="A721" t="str">
            <v>TN3370</v>
          </cell>
          <cell r="B721" t="str">
            <v>12 000PGS</v>
          </cell>
          <cell r="C721" t="str">
            <v>Toner for MFC8950DW  (no longer available to order, order TN-3350)</v>
          </cell>
          <cell r="D721" t="str">
            <v>2012 - 2016</v>
          </cell>
          <cell r="E721" t="str">
            <v>DCP-L5510DW or DCP-L5710DW or MFC-L6910DN</v>
          </cell>
        </row>
        <row r="722">
          <cell r="A722" t="str">
            <v>TN4100</v>
          </cell>
          <cell r="B722" t="str">
            <v xml:space="preserve"> </v>
          </cell>
          <cell r="C722" t="str">
            <v xml:space="preserve"> </v>
          </cell>
          <cell r="D722" t="str">
            <v xml:space="preserve"> </v>
          </cell>
          <cell r="E722" t="str">
            <v xml:space="preserve"> </v>
          </cell>
        </row>
        <row r="723">
          <cell r="A723" t="str">
            <v>DR3215</v>
          </cell>
          <cell r="B723" t="str">
            <v>25 000 pgs</v>
          </cell>
          <cell r="C723" t="str">
            <v>Drum Unit for MFC8880DN or MFC8380DN or MFC8370DN</v>
          </cell>
          <cell r="D723" t="str">
            <v>2009 - 2012</v>
          </cell>
          <cell r="E723" t="str">
            <v>DCP-L5510DW or DCP-L5710DW or MFC-L6910DN</v>
          </cell>
        </row>
        <row r="724">
          <cell r="A724" t="str">
            <v>TN3290</v>
          </cell>
          <cell r="B724" t="str">
            <v>8 000 pgs</v>
          </cell>
          <cell r="C724" t="str">
            <v>Toner for  MFC8880DN or MFC8380DN or MFC8370DN</v>
          </cell>
          <cell r="D724" t="str">
            <v>2009 - 2012</v>
          </cell>
          <cell r="E724" t="str">
            <v>DCP-L5510DW or DCP-L5710DW or MFC-L6910DN</v>
          </cell>
        </row>
        <row r="725">
          <cell r="A725" t="str">
            <v>TN3250</v>
          </cell>
          <cell r="B725" t="str">
            <v>3 000 pgs</v>
          </cell>
          <cell r="C725" t="str">
            <v>Toner for  MFC8880DN or MFC8380DN or MFC8370DN</v>
          </cell>
          <cell r="D725" t="str">
            <v>2009 - 2012</v>
          </cell>
          <cell r="E725" t="str">
            <v>DCP-L5510DW or DCP-L5710DW or MFC-L6910DN</v>
          </cell>
        </row>
        <row r="726">
          <cell r="A726" t="str">
            <v>DR3115</v>
          </cell>
          <cell r="B726" t="str">
            <v>25 000 pgs</v>
          </cell>
          <cell r="C726" t="str">
            <v>Drum Unit for MFC-8860DN or MFC8460N</v>
          </cell>
          <cell r="D726" t="str">
            <v>2008 -2009</v>
          </cell>
          <cell r="E726" t="str">
            <v>DCP-L5510DW or DCP-L5710DW or MFC-L6910DN</v>
          </cell>
        </row>
        <row r="727">
          <cell r="A727" t="str">
            <v>TN3185</v>
          </cell>
          <cell r="B727" t="str">
            <v>7 000 pgs</v>
          </cell>
          <cell r="C727" t="str">
            <v>Toner for MFC-8860DN or MFC8460N</v>
          </cell>
          <cell r="D727" t="str">
            <v>2008 -2009</v>
          </cell>
          <cell r="E727" t="str">
            <v>DCP-L5510DW or DCP-L5710DW or MFC-L6910DN</v>
          </cell>
        </row>
        <row r="728">
          <cell r="A728" t="str">
            <v>DR3000</v>
          </cell>
          <cell r="B728" t="str">
            <v>20 000 pgs</v>
          </cell>
          <cell r="C728" t="str">
            <v>Drum Unit for MFC-8220 or MFC-8440 or MFC8840D</v>
          </cell>
          <cell r="D728" t="str">
            <v>2004 - 2005</v>
          </cell>
          <cell r="E728" t="str">
            <v>DCP-L5510DW or DCP-L5710DW or MFC-L6910DN</v>
          </cell>
        </row>
        <row r="729">
          <cell r="A729" t="str">
            <v>TN3060</v>
          </cell>
          <cell r="B729" t="str">
            <v>6 700 pgs</v>
          </cell>
          <cell r="C729" t="str">
            <v>Toner for  MFC-8220 or MFC-8440 or MFC8840D</v>
          </cell>
          <cell r="D729" t="str">
            <v>2004 - 2005</v>
          </cell>
          <cell r="E729" t="str">
            <v>DCP-L5510DW or DCP-L5710DW or MFC-L6910DN</v>
          </cell>
        </row>
        <row r="730">
          <cell r="A730" t="str">
            <v>DR2125</v>
          </cell>
          <cell r="B730" t="str">
            <v>12 000 pgs</v>
          </cell>
          <cell r="C730" t="str">
            <v>Drum Unit for MFC-7320 or MFC-7440N or DCP-7030</v>
          </cell>
          <cell r="D730" t="str">
            <v>2008 - 2011</v>
          </cell>
          <cell r="E730" t="str">
            <v>MFC-L2700DW or DCP-L2540DW</v>
          </cell>
        </row>
        <row r="731">
          <cell r="A731" t="str">
            <v>TN2120</v>
          </cell>
          <cell r="B731" t="str">
            <v>1 200 pgs</v>
          </cell>
          <cell r="C731" t="str">
            <v>Please order  TN2150                                             Toner for MFC-7320 or MFC7440N or DCP-7030</v>
          </cell>
          <cell r="D731" t="str">
            <v>2008 - 2011</v>
          </cell>
          <cell r="E731" t="str">
            <v>MFC-L2700DW or DCP-L2540DW</v>
          </cell>
        </row>
        <row r="732">
          <cell r="A732" t="str">
            <v>TN2150</v>
          </cell>
          <cell r="B732" t="str">
            <v>2 600 pgs</v>
          </cell>
          <cell r="C732" t="str">
            <v>Toner for MFC-7320 or MFC7440N or DCP-7030</v>
          </cell>
          <cell r="D732" t="str">
            <v>2008 - 2011</v>
          </cell>
          <cell r="E732" t="str">
            <v>MFC-L2700DW or DCP-L2540DW</v>
          </cell>
        </row>
        <row r="733">
          <cell r="A733" t="str">
            <v>DR2035</v>
          </cell>
          <cell r="B733" t="str">
            <v xml:space="preserve"> </v>
          </cell>
          <cell r="C733" t="str">
            <v xml:space="preserve"> </v>
          </cell>
          <cell r="D733" t="str">
            <v xml:space="preserve"> </v>
          </cell>
          <cell r="E733" t="str">
            <v xml:space="preserve"> </v>
          </cell>
        </row>
        <row r="734">
          <cell r="A734" t="str">
            <v>TN2035</v>
          </cell>
          <cell r="B734" t="str">
            <v xml:space="preserve"> </v>
          </cell>
          <cell r="C734" t="str">
            <v xml:space="preserve"> </v>
          </cell>
          <cell r="D734" t="str">
            <v xml:space="preserve"> </v>
          </cell>
          <cell r="E734" t="str">
            <v xml:space="preserve"> </v>
          </cell>
        </row>
        <row r="735">
          <cell r="A735" t="str">
            <v>DR2025</v>
          </cell>
          <cell r="B735" t="str">
            <v>12 000 pgs</v>
          </cell>
          <cell r="C735" t="str">
            <v>Drum Unit for MFC-7420 or MFC7225 or FAX-2820 or DCP-7010</v>
          </cell>
          <cell r="D735" t="str">
            <v>2004 - 2008</v>
          </cell>
          <cell r="E735" t="str">
            <v>MFC-L2700DW or DCP-L2540DW</v>
          </cell>
        </row>
        <row r="736">
          <cell r="A736" t="str">
            <v>TN2025</v>
          </cell>
          <cell r="B736" t="str">
            <v>2 500 pgs</v>
          </cell>
          <cell r="C736" t="str">
            <v>Toner for MFC-7420 or MFC7225 or FAX-2820 or DCP-7010</v>
          </cell>
          <cell r="D736" t="str">
            <v>2004 - 2008</v>
          </cell>
          <cell r="E736" t="str">
            <v>MFC-L2700DW or DCP-L2540DW</v>
          </cell>
        </row>
        <row r="737">
          <cell r="A737" t="str">
            <v>DR2255</v>
          </cell>
          <cell r="B737" t="str">
            <v>12 000 pgs</v>
          </cell>
          <cell r="C737" t="str">
            <v>Drum Unit for MFC7360 or MFC7860DW or FAX2840</v>
          </cell>
          <cell r="D737" t="str">
            <v>2011 - 2015</v>
          </cell>
          <cell r="E737" t="str">
            <v>MFC-L2700DW or DCP-L2540DW</v>
          </cell>
        </row>
        <row r="738">
          <cell r="A738" t="str">
            <v>TN2280</v>
          </cell>
          <cell r="B738" t="str">
            <v>2600 pgs</v>
          </cell>
          <cell r="C738" t="str">
            <v>Toner for MFC7360 or MFC7860DW or FAX2840</v>
          </cell>
          <cell r="D738" t="str">
            <v>2011 - 2015</v>
          </cell>
          <cell r="E738" t="str">
            <v>MFC-L2700DW or DCP-L2540DW</v>
          </cell>
        </row>
        <row r="739">
          <cell r="A739" t="str">
            <v>TN2060</v>
          </cell>
          <cell r="B739" t="str">
            <v>700 pgs</v>
          </cell>
          <cell r="C739" t="str">
            <v>Black toner for DCP7055</v>
          </cell>
          <cell r="D739" t="str">
            <v>2011 - 2015</v>
          </cell>
          <cell r="E739" t="str">
            <v>MFC-L2700DW or DCP-1610W</v>
          </cell>
        </row>
        <row r="741">
          <cell r="A741" t="str">
            <v>DR261BK</v>
          </cell>
          <cell r="B741" t="str">
            <v>15 000 PGS</v>
          </cell>
          <cell r="C741" t="str">
            <v>Drum Unit - black for  HL3150CDN or HL-3170CDW</v>
          </cell>
          <cell r="D741" t="str">
            <v>2013 - 2018</v>
          </cell>
          <cell r="E741" t="str">
            <v>MFC-L3760CDW or MFC-L8390CDW</v>
          </cell>
        </row>
        <row r="742">
          <cell r="A742" t="str">
            <v>DR261</v>
          </cell>
          <cell r="B742" t="str">
            <v>15 000 PGS</v>
          </cell>
          <cell r="C742" t="str">
            <v>Drum Unit - black for  HL3150CDN or HL-3170CDW</v>
          </cell>
          <cell r="D742" t="str">
            <v>2013 - 2018</v>
          </cell>
          <cell r="E742" t="str">
            <v>MFC-L3760CDW or MFC-L8390CDW</v>
          </cell>
        </row>
        <row r="743">
          <cell r="A743" t="str">
            <v>DR261CL-CMY</v>
          </cell>
          <cell r="B743" t="str">
            <v>15 000 PGS</v>
          </cell>
          <cell r="C743" t="str">
            <v>Drum Unit - Individual Colour for Cyan, Magenta or Yellow for HL3150CDN or HL-3170CDW</v>
          </cell>
          <cell r="D743" t="str">
            <v>2013 - 2018</v>
          </cell>
          <cell r="E743" t="str">
            <v>MFC-L3760CDW or MFC-L8390CDW</v>
          </cell>
        </row>
        <row r="744">
          <cell r="A744" t="str">
            <v>DR261CLCMY</v>
          </cell>
          <cell r="B744" t="str">
            <v>15 000 PGS</v>
          </cell>
          <cell r="C744" t="str">
            <v>Drum Unit - Individual Colour for Cyan, Magenta or Yellow for HL3150CDN or HL-3170CDW</v>
          </cell>
          <cell r="D744" t="str">
            <v>2013 - 2018</v>
          </cell>
          <cell r="E744" t="str">
            <v>MFC-L3760CDW or MFC-L8390CDW</v>
          </cell>
        </row>
        <row r="745">
          <cell r="A745" t="str">
            <v>DR261CMY</v>
          </cell>
          <cell r="B745" t="str">
            <v>15 000 PGS</v>
          </cell>
          <cell r="C745" t="str">
            <v>Drum Unit - Individual Colour for Cyan, Magenta or Yellow for HL3150CDN or HL-3170CDW</v>
          </cell>
          <cell r="D745" t="str">
            <v>2013 - 2018</v>
          </cell>
          <cell r="E745" t="str">
            <v>MFC-L3760CDW or MFC-L8390CDW</v>
          </cell>
        </row>
        <row r="746">
          <cell r="A746" t="str">
            <v>DR261CL</v>
          </cell>
          <cell r="B746" t="str">
            <v>15 000 PGS</v>
          </cell>
          <cell r="C746" t="str">
            <v>Drum Unit - Full Pack for  HL3150CDN  or  HL3170CDW (4 x Drum units)</v>
          </cell>
          <cell r="D746" t="str">
            <v>2013 - 2018</v>
          </cell>
          <cell r="E746" t="str">
            <v>MFC-L3760CDW or MFC-L8390CDW</v>
          </cell>
        </row>
        <row r="747">
          <cell r="A747" t="str">
            <v>DR851CL</v>
          </cell>
          <cell r="B747" t="str">
            <v>100000 (3pgs/job)</v>
          </cell>
          <cell r="C747" t="str">
            <v>Drum unit for MFC-L9630CDN</v>
          </cell>
          <cell r="D747" t="str">
            <v>2023 -</v>
          </cell>
          <cell r="E747" t="str">
            <v>This is a current model</v>
          </cell>
        </row>
        <row r="748">
          <cell r="A748" t="str">
            <v>DR851</v>
          </cell>
          <cell r="B748" t="str">
            <v>100000 (3pgs/job)</v>
          </cell>
          <cell r="C748" t="str">
            <v>Drum unit for MFC-L9630CDN</v>
          </cell>
          <cell r="D748" t="str">
            <v>2023 -</v>
          </cell>
          <cell r="E748" t="str">
            <v>This is a current model</v>
          </cell>
        </row>
        <row r="749">
          <cell r="A749" t="str">
            <v>TN871XXLBK</v>
          </cell>
          <cell r="B749">
            <v>15000</v>
          </cell>
          <cell r="C749" t="str">
            <v>Super high yield BLACK toner for MFC-L9630CDN</v>
          </cell>
          <cell r="D749" t="str">
            <v>2023 -</v>
          </cell>
          <cell r="E749" t="str">
            <v>This is a current model</v>
          </cell>
        </row>
        <row r="750">
          <cell r="A750" t="str">
            <v>TN871XXL</v>
          </cell>
          <cell r="C750" t="str">
            <v>Please specify what colour toner you are searching for BK, C, Y, M</v>
          </cell>
          <cell r="D750" t="str">
            <v>2023 -</v>
          </cell>
          <cell r="E750" t="str">
            <v>This is a current model</v>
          </cell>
        </row>
        <row r="751">
          <cell r="A751" t="str">
            <v>TN871</v>
          </cell>
          <cell r="C751" t="str">
            <v>Please add XXL with the colour abbreviation BK, C, Y, M</v>
          </cell>
          <cell r="D751" t="str">
            <v>2023 -</v>
          </cell>
          <cell r="E751" t="str">
            <v>This is a current model</v>
          </cell>
        </row>
        <row r="752">
          <cell r="A752" t="str">
            <v>TN871XXLC</v>
          </cell>
          <cell r="B752">
            <v>12000</v>
          </cell>
          <cell r="C752" t="str">
            <v>Super high yield CYAN toner for MFC-L9630CDN</v>
          </cell>
          <cell r="D752" t="str">
            <v>2023 -</v>
          </cell>
          <cell r="E752" t="str">
            <v>This is a current model</v>
          </cell>
        </row>
        <row r="753">
          <cell r="A753" t="str">
            <v>TN871XXLY</v>
          </cell>
          <cell r="B753">
            <v>12000</v>
          </cell>
          <cell r="C753" t="str">
            <v>Super high yield YELLOW toner for MFC-L9630CDN</v>
          </cell>
          <cell r="D753" t="str">
            <v>2023 -</v>
          </cell>
          <cell r="E753" t="str">
            <v>This is a current model</v>
          </cell>
        </row>
        <row r="754">
          <cell r="A754" t="str">
            <v>TN871XXLM</v>
          </cell>
          <cell r="B754">
            <v>12000</v>
          </cell>
          <cell r="C754" t="str">
            <v>Super high yield MAGENTA toner for MFC-L9630CDN</v>
          </cell>
          <cell r="D754" t="str">
            <v>2023 -</v>
          </cell>
          <cell r="E754" t="str">
            <v>This is a current model</v>
          </cell>
        </row>
        <row r="755">
          <cell r="A755" t="str">
            <v>BU800CL</v>
          </cell>
          <cell r="B755" t="str">
            <v>150000 (2pgs/job)</v>
          </cell>
          <cell r="C755" t="str">
            <v>Belt unit for MFC-L9630CDN</v>
          </cell>
          <cell r="D755" t="str">
            <v>2023 -</v>
          </cell>
          <cell r="E755" t="str">
            <v>This is a current model</v>
          </cell>
        </row>
        <row r="756">
          <cell r="A756" t="str">
            <v>BU800</v>
          </cell>
          <cell r="B756" t="str">
            <v>150000 (2pgs/job)</v>
          </cell>
          <cell r="C756" t="str">
            <v>Belt unit for MFC-L9630CDN</v>
          </cell>
          <cell r="D756" t="str">
            <v>2023 -</v>
          </cell>
          <cell r="E756" t="str">
            <v>This is a current model</v>
          </cell>
        </row>
        <row r="757">
          <cell r="A757" t="str">
            <v>WT800CL</v>
          </cell>
          <cell r="B757">
            <v>100000</v>
          </cell>
          <cell r="C757" t="str">
            <v>Waste toner for MFC-L9630CDN</v>
          </cell>
          <cell r="D757" t="str">
            <v>2023 -</v>
          </cell>
          <cell r="E757" t="str">
            <v>This is a current model</v>
          </cell>
        </row>
        <row r="758">
          <cell r="A758" t="str">
            <v>WT800</v>
          </cell>
          <cell r="B758">
            <v>100000</v>
          </cell>
          <cell r="C758" t="str">
            <v>Waste toner for MFC-L9630CDN</v>
          </cell>
          <cell r="D758" t="str">
            <v>2023 -</v>
          </cell>
          <cell r="E758" t="str">
            <v>This is a current model</v>
          </cell>
        </row>
        <row r="759">
          <cell r="A759" t="str">
            <v>DR3607</v>
          </cell>
          <cell r="B759" t="str">
            <v>75000 (3pgs/job)</v>
          </cell>
          <cell r="C759" t="str">
            <v>Drum for MFC-6910DN, MFC-L5710DW and DCP-L5510DW</v>
          </cell>
          <cell r="D759" t="str">
            <v>2023 -</v>
          </cell>
          <cell r="E759" t="str">
            <v>This is a current model</v>
          </cell>
        </row>
        <row r="760">
          <cell r="A760" t="str">
            <v>TN3607</v>
          </cell>
          <cell r="B760">
            <v>3000</v>
          </cell>
          <cell r="C760" t="str">
            <v>Toner for DCP-L5510DW and MFC-L5710DW</v>
          </cell>
          <cell r="D760" t="str">
            <v>2023 -</v>
          </cell>
          <cell r="E760" t="str">
            <v>This is a current model</v>
          </cell>
        </row>
        <row r="761">
          <cell r="A761" t="str">
            <v>TN3607XXL</v>
          </cell>
          <cell r="B761">
            <v>11000</v>
          </cell>
          <cell r="C761" t="str">
            <v>Toner for for DCP-L5510DW,  MFC-L5710DWand MFC-L6910DN</v>
          </cell>
          <cell r="D761" t="str">
            <v>2023 -</v>
          </cell>
          <cell r="E761" t="str">
            <v>This is a current model</v>
          </cell>
        </row>
        <row r="762">
          <cell r="A762" t="str">
            <v>TN3617XL</v>
          </cell>
          <cell r="B762">
            <v>25000</v>
          </cell>
          <cell r="C762" t="str">
            <v>Toner for MFC-L6910DN</v>
          </cell>
          <cell r="D762" t="str">
            <v>2023 -</v>
          </cell>
          <cell r="E762" t="str">
            <v>This is a current model</v>
          </cell>
        </row>
        <row r="763">
          <cell r="A763" t="str">
            <v>TN3617</v>
          </cell>
          <cell r="B763">
            <v>25000</v>
          </cell>
          <cell r="C763" t="str">
            <v>Toner for MFC-L6910DN</v>
          </cell>
          <cell r="D763" t="str">
            <v>2023 -</v>
          </cell>
          <cell r="E763" t="str">
            <v>This is a current model</v>
          </cell>
        </row>
        <row r="764">
          <cell r="A764" t="str">
            <v>TN279BK</v>
          </cell>
          <cell r="B764" t="str">
            <v>1 500 pages</v>
          </cell>
          <cell r="C764" t="str">
            <v>Black toner cartridge for MFC-L3760CDW</v>
          </cell>
          <cell r="D764" t="str">
            <v xml:space="preserve">2024 - </v>
          </cell>
          <cell r="E764" t="str">
            <v>This is a curent model</v>
          </cell>
        </row>
        <row r="765">
          <cell r="A765" t="str">
            <v>TN279C</v>
          </cell>
          <cell r="B765" t="str">
            <v>1 200 pages</v>
          </cell>
          <cell r="C765" t="str">
            <v>Cyan toner cartridge for MFC-L3760CDW</v>
          </cell>
          <cell r="D765" t="str">
            <v xml:space="preserve">2024 - </v>
          </cell>
          <cell r="E765" t="str">
            <v>This is a curent model</v>
          </cell>
        </row>
        <row r="766">
          <cell r="A766" t="str">
            <v>TN279M</v>
          </cell>
          <cell r="B766" t="str">
            <v>1 200 pages</v>
          </cell>
          <cell r="C766" t="str">
            <v>Magenta toner cartridge for MFC-L3760CDW</v>
          </cell>
          <cell r="D766" t="str">
            <v xml:space="preserve">2024 - </v>
          </cell>
          <cell r="E766" t="str">
            <v>This is a curent model</v>
          </cell>
        </row>
        <row r="767">
          <cell r="A767" t="str">
            <v>TN279Y</v>
          </cell>
          <cell r="B767" t="str">
            <v>1 200 pages</v>
          </cell>
          <cell r="C767" t="str">
            <v>Yellow toner cartridge for MFC-L3760CDW</v>
          </cell>
          <cell r="D767" t="str">
            <v xml:space="preserve">2024 - </v>
          </cell>
          <cell r="E767" t="str">
            <v>This is a curent model</v>
          </cell>
        </row>
        <row r="768">
          <cell r="A768" t="str">
            <v>TN279XLBK</v>
          </cell>
          <cell r="B768" t="str">
            <v>3 000 pages</v>
          </cell>
          <cell r="C768" t="str">
            <v>Black toner cartridge for MFC-L3760CDW</v>
          </cell>
          <cell r="D768" t="str">
            <v xml:space="preserve">2024 - </v>
          </cell>
          <cell r="E768" t="str">
            <v>This is a curent model</v>
          </cell>
        </row>
        <row r="769">
          <cell r="A769" t="str">
            <v>TN279XLC</v>
          </cell>
          <cell r="B769" t="str">
            <v>2 300 pages</v>
          </cell>
          <cell r="C769" t="str">
            <v>Cyan toner cartridge for MFC-L3760CDW</v>
          </cell>
          <cell r="D769" t="str">
            <v xml:space="preserve">2024 - </v>
          </cell>
          <cell r="E769" t="str">
            <v>This is a curent model</v>
          </cell>
        </row>
        <row r="770">
          <cell r="A770" t="str">
            <v>TN279XLM</v>
          </cell>
          <cell r="B770" t="str">
            <v>2 300 pages</v>
          </cell>
          <cell r="C770" t="str">
            <v>Magenta toner cartridge for MFC-L3760CDW</v>
          </cell>
          <cell r="D770" t="str">
            <v xml:space="preserve">2024 - </v>
          </cell>
          <cell r="E770" t="str">
            <v>This is a curent model</v>
          </cell>
        </row>
        <row r="771">
          <cell r="A771" t="str">
            <v>TN279XLY</v>
          </cell>
          <cell r="B771" t="str">
            <v>2 300 pages</v>
          </cell>
          <cell r="C771" t="str">
            <v>Yellow toner cartridge for MFC-L3760CDW</v>
          </cell>
          <cell r="D771" t="str">
            <v xml:space="preserve">2024 - </v>
          </cell>
          <cell r="E771" t="str">
            <v>This is a curent model</v>
          </cell>
        </row>
        <row r="772">
          <cell r="A772" t="str">
            <v>DR279CL</v>
          </cell>
          <cell r="B772" t="str">
            <v>20 000 pages</v>
          </cell>
          <cell r="C772" t="str">
            <v>Complete Drum set for MFC-L3760CDW</v>
          </cell>
          <cell r="D772" t="str">
            <v xml:space="preserve">2024 - </v>
          </cell>
          <cell r="E772" t="str">
            <v>This is a curent model</v>
          </cell>
        </row>
        <row r="773">
          <cell r="A773" t="str">
            <v>BU229CL</v>
          </cell>
          <cell r="B773" t="str">
            <v>50 000 pages</v>
          </cell>
          <cell r="C773" t="str">
            <v>Belt unit for MFC-L3760CDW</v>
          </cell>
          <cell r="D773" t="str">
            <v xml:space="preserve">2024 - </v>
          </cell>
          <cell r="E773" t="str">
            <v>This is a curent model</v>
          </cell>
        </row>
        <row r="774">
          <cell r="A774" t="str">
            <v>WT229CL</v>
          </cell>
          <cell r="B774" t="str">
            <v>50 000 pages</v>
          </cell>
          <cell r="C774" t="str">
            <v>Waste toner box for MFC-L3760CDW</v>
          </cell>
          <cell r="D774" t="str">
            <v xml:space="preserve">2024 - </v>
          </cell>
          <cell r="E774" t="str">
            <v>This is a curent model</v>
          </cell>
        </row>
        <row r="775">
          <cell r="A775" t="str">
            <v>TN279XXLBK</v>
          </cell>
          <cell r="B775" t="str">
            <v>4 500 pages</v>
          </cell>
          <cell r="C775" t="str">
            <v>Black Toner(Super High Yield) for MFC-L8390CDW</v>
          </cell>
          <cell r="D775" t="str">
            <v xml:space="preserve">2024 - </v>
          </cell>
          <cell r="E775" t="str">
            <v>This is a curent model</v>
          </cell>
        </row>
        <row r="776">
          <cell r="A776" t="str">
            <v>TN279XXLC</v>
          </cell>
          <cell r="B776" t="str">
            <v>4 000 pages</v>
          </cell>
          <cell r="C776" t="str">
            <v>Cyan (Super High Yield) for MFC-L8390CDW</v>
          </cell>
          <cell r="D776" t="str">
            <v xml:space="preserve">2024 - </v>
          </cell>
          <cell r="E776" t="str">
            <v>This is a curent model</v>
          </cell>
        </row>
        <row r="777">
          <cell r="A777" t="str">
            <v>TN279XXLM</v>
          </cell>
          <cell r="B777" t="str">
            <v>4 000 pages</v>
          </cell>
          <cell r="C777" t="str">
            <v>Magenta (Super High Yield) for MFC-L8390CDW</v>
          </cell>
          <cell r="D777" t="str">
            <v xml:space="preserve">2024 - </v>
          </cell>
          <cell r="E777" t="str">
            <v>This is a curent model</v>
          </cell>
        </row>
        <row r="778">
          <cell r="A778" t="str">
            <v>TN279XXLY</v>
          </cell>
          <cell r="B778" t="str">
            <v>4 000 pages</v>
          </cell>
          <cell r="C778" t="str">
            <v>Yellow (Super High Yield) for MFC-L8390CDW</v>
          </cell>
          <cell r="D778" t="str">
            <v xml:space="preserve">2024 - </v>
          </cell>
          <cell r="E778" t="str">
            <v>This is a curent model</v>
          </cell>
        </row>
        <row r="784">
          <cell r="A784" t="str">
            <v>LC01BK</v>
          </cell>
          <cell r="B784" t="str">
            <v xml:space="preserve"> </v>
          </cell>
          <cell r="C784" t="str">
            <v xml:space="preserve"> </v>
          </cell>
          <cell r="D784" t="str">
            <v xml:space="preserve"> </v>
          </cell>
          <cell r="E784" t="str">
            <v xml:space="preserve"> </v>
          </cell>
          <cell r="F784" t="str">
            <v xml:space="preserve"> </v>
          </cell>
        </row>
        <row r="785">
          <cell r="A785" t="str">
            <v>LC01C</v>
          </cell>
          <cell r="B785" t="str">
            <v xml:space="preserve"> </v>
          </cell>
          <cell r="C785" t="str">
            <v xml:space="preserve"> </v>
          </cell>
          <cell r="D785" t="str">
            <v xml:space="preserve"> </v>
          </cell>
          <cell r="E785" t="str">
            <v xml:space="preserve"> </v>
          </cell>
          <cell r="F785" t="str">
            <v xml:space="preserve"> </v>
          </cell>
        </row>
        <row r="786">
          <cell r="A786" t="str">
            <v>LC01Y</v>
          </cell>
          <cell r="B786" t="str">
            <v xml:space="preserve"> </v>
          </cell>
          <cell r="C786" t="str">
            <v xml:space="preserve"> </v>
          </cell>
          <cell r="D786" t="str">
            <v xml:space="preserve"> </v>
          </cell>
          <cell r="E786" t="str">
            <v xml:space="preserve"> </v>
          </cell>
          <cell r="F786" t="str">
            <v xml:space="preserve"> </v>
          </cell>
        </row>
        <row r="787">
          <cell r="A787" t="str">
            <v>LC01M</v>
          </cell>
          <cell r="B787" t="str">
            <v xml:space="preserve"> </v>
          </cell>
          <cell r="C787" t="str">
            <v xml:space="preserve"> </v>
          </cell>
          <cell r="D787" t="str">
            <v xml:space="preserve"> </v>
          </cell>
          <cell r="E787" t="str">
            <v xml:space="preserve"> </v>
          </cell>
          <cell r="F787" t="str">
            <v xml:space="preserve"> </v>
          </cell>
        </row>
        <row r="788">
          <cell r="A788" t="str">
            <v>LC37C</v>
          </cell>
          <cell r="B788" t="str">
            <v xml:space="preserve"> </v>
          </cell>
          <cell r="C788" t="str">
            <v xml:space="preserve"> </v>
          </cell>
          <cell r="D788" t="str">
            <v xml:space="preserve"> </v>
          </cell>
          <cell r="E788" t="str">
            <v xml:space="preserve"> </v>
          </cell>
          <cell r="F788" t="str">
            <v xml:space="preserve"> </v>
          </cell>
        </row>
        <row r="789">
          <cell r="A789" t="str">
            <v>LC37Y</v>
          </cell>
          <cell r="B789" t="str">
            <v xml:space="preserve"> </v>
          </cell>
          <cell r="C789" t="str">
            <v xml:space="preserve"> </v>
          </cell>
          <cell r="D789" t="str">
            <v xml:space="preserve"> </v>
          </cell>
          <cell r="E789" t="str">
            <v xml:space="preserve"> </v>
          </cell>
          <cell r="F789" t="str">
            <v xml:space="preserve"> </v>
          </cell>
        </row>
        <row r="790">
          <cell r="A790" t="str">
            <v>LC37M</v>
          </cell>
          <cell r="B790" t="str">
            <v xml:space="preserve"> </v>
          </cell>
          <cell r="C790" t="str">
            <v xml:space="preserve"> </v>
          </cell>
          <cell r="D790" t="str">
            <v xml:space="preserve"> </v>
          </cell>
          <cell r="E790" t="str">
            <v xml:space="preserve"> </v>
          </cell>
          <cell r="F790" t="str">
            <v xml:space="preserve"> </v>
          </cell>
        </row>
        <row r="791">
          <cell r="A791" t="str">
            <v>LC37BK</v>
          </cell>
          <cell r="B791" t="str">
            <v xml:space="preserve"> </v>
          </cell>
          <cell r="C791" t="str">
            <v xml:space="preserve"> </v>
          </cell>
          <cell r="D791" t="str">
            <v xml:space="preserve"> </v>
          </cell>
          <cell r="E791" t="str">
            <v xml:space="preserve"> </v>
          </cell>
          <cell r="F791" t="str">
            <v xml:space="preserve"> </v>
          </cell>
        </row>
        <row r="792">
          <cell r="A792" t="str">
            <v>LC47BK</v>
          </cell>
          <cell r="B792" t="str">
            <v xml:space="preserve"> </v>
          </cell>
          <cell r="C792" t="str">
            <v xml:space="preserve"> </v>
          </cell>
          <cell r="D792" t="str">
            <v xml:space="preserve"> </v>
          </cell>
          <cell r="E792" t="str">
            <v xml:space="preserve"> </v>
          </cell>
          <cell r="F792" t="str">
            <v xml:space="preserve"> </v>
          </cell>
        </row>
        <row r="793">
          <cell r="A793" t="str">
            <v>LC47C</v>
          </cell>
          <cell r="B793" t="str">
            <v xml:space="preserve"> </v>
          </cell>
          <cell r="C793" t="str">
            <v xml:space="preserve"> </v>
          </cell>
          <cell r="D793" t="str">
            <v xml:space="preserve"> </v>
          </cell>
          <cell r="E793" t="str">
            <v xml:space="preserve"> </v>
          </cell>
          <cell r="F793" t="str">
            <v xml:space="preserve"> </v>
          </cell>
        </row>
        <row r="794">
          <cell r="A794" t="str">
            <v>LC47Y</v>
          </cell>
          <cell r="B794" t="str">
            <v xml:space="preserve"> </v>
          </cell>
          <cell r="C794" t="str">
            <v xml:space="preserve"> </v>
          </cell>
          <cell r="D794" t="str">
            <v xml:space="preserve"> </v>
          </cell>
          <cell r="E794" t="str">
            <v xml:space="preserve"> </v>
          </cell>
          <cell r="F794" t="str">
            <v xml:space="preserve"> </v>
          </cell>
        </row>
        <row r="795">
          <cell r="A795" t="str">
            <v>LC47M</v>
          </cell>
          <cell r="B795" t="str">
            <v xml:space="preserve"> </v>
          </cell>
          <cell r="C795" t="str">
            <v xml:space="preserve"> </v>
          </cell>
          <cell r="D795" t="str">
            <v xml:space="preserve"> </v>
          </cell>
          <cell r="E795" t="str">
            <v xml:space="preserve"> </v>
          </cell>
          <cell r="F795" t="str">
            <v xml:space="preserve"> </v>
          </cell>
        </row>
        <row r="796">
          <cell r="A796" t="str">
            <v>LC47HYBK</v>
          </cell>
          <cell r="B796" t="str">
            <v xml:space="preserve"> </v>
          </cell>
          <cell r="C796" t="str">
            <v xml:space="preserve"> </v>
          </cell>
          <cell r="D796" t="str">
            <v xml:space="preserve"> </v>
          </cell>
          <cell r="E796" t="str">
            <v xml:space="preserve"> </v>
          </cell>
          <cell r="F796" t="str">
            <v xml:space="preserve"> </v>
          </cell>
        </row>
        <row r="797">
          <cell r="A797" t="str">
            <v>LC50BK</v>
          </cell>
          <cell r="B797" t="str">
            <v xml:space="preserve"> </v>
          </cell>
          <cell r="C797" t="str">
            <v xml:space="preserve"> </v>
          </cell>
          <cell r="D797" t="str">
            <v xml:space="preserve"> </v>
          </cell>
          <cell r="E797" t="str">
            <v xml:space="preserve"> </v>
          </cell>
          <cell r="F797" t="str">
            <v xml:space="preserve"> </v>
          </cell>
        </row>
        <row r="798">
          <cell r="A798" t="str">
            <v>LC50C</v>
          </cell>
          <cell r="B798" t="str">
            <v xml:space="preserve"> </v>
          </cell>
          <cell r="C798" t="str">
            <v xml:space="preserve"> </v>
          </cell>
          <cell r="D798" t="str">
            <v xml:space="preserve"> </v>
          </cell>
          <cell r="E798" t="str">
            <v xml:space="preserve"> </v>
          </cell>
          <cell r="F798" t="str">
            <v xml:space="preserve"> </v>
          </cell>
        </row>
        <row r="799">
          <cell r="A799" t="str">
            <v>LC50Y</v>
          </cell>
          <cell r="B799" t="str">
            <v xml:space="preserve"> </v>
          </cell>
          <cell r="C799" t="str">
            <v xml:space="preserve"> </v>
          </cell>
          <cell r="D799" t="str">
            <v xml:space="preserve"> </v>
          </cell>
          <cell r="E799" t="str">
            <v xml:space="preserve"> </v>
          </cell>
          <cell r="F799" t="str">
            <v xml:space="preserve"> </v>
          </cell>
        </row>
        <row r="800">
          <cell r="A800" t="str">
            <v>LC50M</v>
          </cell>
          <cell r="B800" t="str">
            <v xml:space="preserve"> </v>
          </cell>
          <cell r="C800" t="str">
            <v xml:space="preserve"> </v>
          </cell>
          <cell r="D800" t="str">
            <v xml:space="preserve"> </v>
          </cell>
          <cell r="E800" t="str">
            <v xml:space="preserve"> </v>
          </cell>
          <cell r="F800" t="str">
            <v xml:space="preserve"> </v>
          </cell>
        </row>
        <row r="801">
          <cell r="A801" t="str">
            <v>LC600BK</v>
          </cell>
          <cell r="B801" t="str">
            <v xml:space="preserve"> </v>
          </cell>
          <cell r="C801" t="str">
            <v xml:space="preserve"> </v>
          </cell>
          <cell r="D801" t="str">
            <v xml:space="preserve"> </v>
          </cell>
          <cell r="E801" t="str">
            <v xml:space="preserve"> </v>
          </cell>
          <cell r="F801" t="str">
            <v xml:space="preserve"> </v>
          </cell>
        </row>
        <row r="802">
          <cell r="A802" t="str">
            <v>LC600C</v>
          </cell>
          <cell r="B802" t="str">
            <v xml:space="preserve"> </v>
          </cell>
          <cell r="C802" t="str">
            <v xml:space="preserve"> </v>
          </cell>
          <cell r="D802" t="str">
            <v xml:space="preserve"> </v>
          </cell>
          <cell r="E802" t="str">
            <v xml:space="preserve"> </v>
          </cell>
          <cell r="F802" t="str">
            <v xml:space="preserve"> </v>
          </cell>
        </row>
        <row r="803">
          <cell r="A803" t="str">
            <v>LC600Y</v>
          </cell>
          <cell r="B803" t="str">
            <v xml:space="preserve"> </v>
          </cell>
          <cell r="C803" t="str">
            <v xml:space="preserve"> </v>
          </cell>
          <cell r="D803" t="str">
            <v xml:space="preserve"> </v>
          </cell>
          <cell r="E803" t="str">
            <v xml:space="preserve"> </v>
          </cell>
          <cell r="F803" t="str">
            <v xml:space="preserve"> </v>
          </cell>
        </row>
        <row r="804">
          <cell r="A804" t="str">
            <v>LC600M</v>
          </cell>
          <cell r="B804" t="str">
            <v xml:space="preserve"> </v>
          </cell>
          <cell r="C804" t="str">
            <v xml:space="preserve"> </v>
          </cell>
          <cell r="D804" t="str">
            <v xml:space="preserve"> </v>
          </cell>
          <cell r="E804" t="str">
            <v xml:space="preserve"> </v>
          </cell>
          <cell r="F804" t="str">
            <v xml:space="preserve"> </v>
          </cell>
        </row>
        <row r="805">
          <cell r="A805" t="str">
            <v>LC700BK</v>
          </cell>
          <cell r="B805" t="str">
            <v xml:space="preserve"> </v>
          </cell>
          <cell r="C805" t="str">
            <v xml:space="preserve"> </v>
          </cell>
          <cell r="D805" t="str">
            <v xml:space="preserve"> </v>
          </cell>
          <cell r="E805" t="str">
            <v xml:space="preserve"> </v>
          </cell>
          <cell r="F805" t="str">
            <v xml:space="preserve"> </v>
          </cell>
        </row>
        <row r="806">
          <cell r="A806" t="str">
            <v>LC700C</v>
          </cell>
          <cell r="B806" t="str">
            <v xml:space="preserve"> </v>
          </cell>
          <cell r="C806" t="str">
            <v xml:space="preserve"> </v>
          </cell>
          <cell r="D806" t="str">
            <v xml:space="preserve"> </v>
          </cell>
          <cell r="E806" t="str">
            <v xml:space="preserve"> </v>
          </cell>
          <cell r="F806" t="str">
            <v xml:space="preserve"> </v>
          </cell>
        </row>
        <row r="807">
          <cell r="A807" t="str">
            <v>LC700Y</v>
          </cell>
          <cell r="B807" t="str">
            <v xml:space="preserve"> </v>
          </cell>
          <cell r="C807" t="str">
            <v xml:space="preserve"> </v>
          </cell>
          <cell r="D807" t="str">
            <v xml:space="preserve"> </v>
          </cell>
          <cell r="E807" t="str">
            <v xml:space="preserve"> </v>
          </cell>
          <cell r="F807" t="str">
            <v xml:space="preserve"> </v>
          </cell>
        </row>
        <row r="808">
          <cell r="A808" t="str">
            <v>LC700M</v>
          </cell>
          <cell r="B808" t="str">
            <v xml:space="preserve"> </v>
          </cell>
          <cell r="C808" t="str">
            <v xml:space="preserve"> </v>
          </cell>
          <cell r="D808" t="str">
            <v xml:space="preserve"> </v>
          </cell>
          <cell r="E808" t="str">
            <v xml:space="preserve"> </v>
          </cell>
          <cell r="F808" t="str">
            <v xml:space="preserve"> </v>
          </cell>
        </row>
        <row r="809">
          <cell r="A809" t="str">
            <v>LC800BK</v>
          </cell>
          <cell r="B809" t="str">
            <v xml:space="preserve"> </v>
          </cell>
          <cell r="C809" t="str">
            <v xml:space="preserve"> </v>
          </cell>
          <cell r="D809" t="str">
            <v xml:space="preserve"> </v>
          </cell>
          <cell r="E809" t="str">
            <v xml:space="preserve"> </v>
          </cell>
          <cell r="F809" t="str">
            <v xml:space="preserve"> </v>
          </cell>
        </row>
        <row r="810">
          <cell r="A810" t="str">
            <v>LC800M</v>
          </cell>
          <cell r="B810" t="str">
            <v xml:space="preserve"> </v>
          </cell>
          <cell r="C810" t="str">
            <v xml:space="preserve"> </v>
          </cell>
          <cell r="D810" t="str">
            <v xml:space="preserve"> </v>
          </cell>
          <cell r="E810" t="str">
            <v xml:space="preserve"> </v>
          </cell>
          <cell r="F810" t="str">
            <v xml:space="preserve"> </v>
          </cell>
        </row>
        <row r="811">
          <cell r="A811" t="str">
            <v>LC800Y</v>
          </cell>
          <cell r="B811" t="str">
            <v xml:space="preserve"> </v>
          </cell>
          <cell r="C811" t="str">
            <v xml:space="preserve"> </v>
          </cell>
          <cell r="D811" t="str">
            <v xml:space="preserve"> </v>
          </cell>
          <cell r="E811" t="str">
            <v xml:space="preserve"> </v>
          </cell>
          <cell r="F811" t="str">
            <v xml:space="preserve"> </v>
          </cell>
        </row>
        <row r="812">
          <cell r="A812" t="str">
            <v>LC800C</v>
          </cell>
          <cell r="B812" t="str">
            <v xml:space="preserve"> </v>
          </cell>
          <cell r="C812" t="str">
            <v xml:space="preserve"> </v>
          </cell>
          <cell r="D812" t="str">
            <v xml:space="preserve"> </v>
          </cell>
          <cell r="E812" t="str">
            <v xml:space="preserve"> </v>
          </cell>
          <cell r="F812" t="str">
            <v xml:space="preserve"> </v>
          </cell>
        </row>
        <row r="813">
          <cell r="A813" t="str">
            <v>LC539XLBK</v>
          </cell>
          <cell r="B813" t="str">
            <v xml:space="preserve"> </v>
          </cell>
          <cell r="C813" t="str">
            <v xml:space="preserve"> </v>
          </cell>
          <cell r="D813" t="str">
            <v xml:space="preserve"> </v>
          </cell>
          <cell r="E813" t="str">
            <v xml:space="preserve"> </v>
          </cell>
          <cell r="F813" t="str">
            <v xml:space="preserve"> </v>
          </cell>
        </row>
        <row r="814">
          <cell r="A814" t="str">
            <v>LC535XLC</v>
          </cell>
          <cell r="B814" t="str">
            <v xml:space="preserve"> </v>
          </cell>
          <cell r="C814" t="str">
            <v xml:space="preserve"> </v>
          </cell>
          <cell r="D814" t="str">
            <v xml:space="preserve"> </v>
          </cell>
          <cell r="E814" t="str">
            <v xml:space="preserve"> </v>
          </cell>
          <cell r="F814" t="str">
            <v xml:space="preserve"> </v>
          </cell>
        </row>
        <row r="815">
          <cell r="A815" t="str">
            <v>LC535XLM</v>
          </cell>
          <cell r="B815" t="str">
            <v xml:space="preserve"> </v>
          </cell>
          <cell r="C815" t="str">
            <v xml:space="preserve"> </v>
          </cell>
          <cell r="D815" t="str">
            <v xml:space="preserve"> </v>
          </cell>
          <cell r="E815" t="str">
            <v xml:space="preserve"> </v>
          </cell>
          <cell r="F815" t="str">
            <v xml:space="preserve"> </v>
          </cell>
        </row>
        <row r="816">
          <cell r="A816" t="str">
            <v>LC535XLY</v>
          </cell>
          <cell r="B816" t="str">
            <v xml:space="preserve"> </v>
          </cell>
          <cell r="C816" t="str">
            <v xml:space="preserve"> </v>
          </cell>
          <cell r="D816" t="str">
            <v xml:space="preserve"> </v>
          </cell>
          <cell r="E816" t="str">
            <v xml:space="preserve"> </v>
          </cell>
          <cell r="F816" t="str">
            <v xml:space="preserve"> </v>
          </cell>
        </row>
        <row r="817">
          <cell r="A817" t="str">
            <v>LC535C</v>
          </cell>
          <cell r="B817" t="str">
            <v xml:space="preserve"> </v>
          </cell>
          <cell r="C817" t="str">
            <v xml:space="preserve"> </v>
          </cell>
          <cell r="D817" t="str">
            <v xml:space="preserve"> </v>
          </cell>
          <cell r="E817" t="str">
            <v xml:space="preserve"> </v>
          </cell>
          <cell r="F817" t="str">
            <v xml:space="preserve"> </v>
          </cell>
        </row>
        <row r="818">
          <cell r="A818" t="str">
            <v>LC535M</v>
          </cell>
          <cell r="B818" t="str">
            <v xml:space="preserve"> </v>
          </cell>
          <cell r="C818" t="str">
            <v xml:space="preserve"> </v>
          </cell>
          <cell r="D818" t="str">
            <v xml:space="preserve"> </v>
          </cell>
          <cell r="E818" t="str">
            <v xml:space="preserve"> </v>
          </cell>
          <cell r="F818" t="str">
            <v xml:space="preserve"> </v>
          </cell>
        </row>
        <row r="819">
          <cell r="A819" t="str">
            <v>LC535Y</v>
          </cell>
          <cell r="B819" t="str">
            <v xml:space="preserve"> </v>
          </cell>
          <cell r="C819" t="str">
            <v xml:space="preserve"> </v>
          </cell>
          <cell r="D819" t="str">
            <v xml:space="preserve"> </v>
          </cell>
          <cell r="E819" t="str">
            <v xml:space="preserve"> </v>
          </cell>
          <cell r="F819" t="str">
            <v xml:space="preserve"> </v>
          </cell>
        </row>
        <row r="820">
          <cell r="A820" t="str">
            <v>LC539BK</v>
          </cell>
          <cell r="B820" t="str">
            <v xml:space="preserve"> </v>
          </cell>
          <cell r="C820" t="str">
            <v xml:space="preserve"> </v>
          </cell>
          <cell r="D820" t="str">
            <v xml:space="preserve"> </v>
          </cell>
          <cell r="E820" t="str">
            <v xml:space="preserve"> </v>
          </cell>
          <cell r="F820" t="str">
            <v xml:space="preserve"> </v>
          </cell>
        </row>
        <row r="825">
          <cell r="A825" t="str">
            <v>LC1100BK</v>
          </cell>
          <cell r="B825" t="str">
            <v xml:space="preserve"> </v>
          </cell>
          <cell r="C825" t="str">
            <v>Order LC67x</v>
          </cell>
          <cell r="D825" t="str">
            <v xml:space="preserve"> </v>
          </cell>
          <cell r="E825" t="str">
            <v xml:space="preserve"> </v>
          </cell>
        </row>
        <row r="826">
          <cell r="A826" t="str">
            <v>LC1100C</v>
          </cell>
          <cell r="B826" t="str">
            <v xml:space="preserve"> </v>
          </cell>
          <cell r="C826" t="str">
            <v>Order LC67x</v>
          </cell>
          <cell r="D826" t="str">
            <v xml:space="preserve"> </v>
          </cell>
          <cell r="E826" t="str">
            <v xml:space="preserve"> </v>
          </cell>
        </row>
        <row r="827">
          <cell r="A827" t="str">
            <v>LC1100M</v>
          </cell>
          <cell r="B827" t="str">
            <v xml:space="preserve"> </v>
          </cell>
          <cell r="C827" t="str">
            <v>Order LC67x</v>
          </cell>
          <cell r="D827" t="str">
            <v xml:space="preserve"> </v>
          </cell>
          <cell r="E827" t="str">
            <v xml:space="preserve"> </v>
          </cell>
        </row>
        <row r="828">
          <cell r="A828" t="str">
            <v>LC1100Y</v>
          </cell>
          <cell r="B828" t="str">
            <v xml:space="preserve"> </v>
          </cell>
          <cell r="C828" t="str">
            <v>Order LC67x</v>
          </cell>
          <cell r="D828" t="str">
            <v xml:space="preserve"> </v>
          </cell>
          <cell r="E828" t="str">
            <v xml:space="preserve"> </v>
          </cell>
        </row>
        <row r="829">
          <cell r="A829" t="str">
            <v>LC1000BK</v>
          </cell>
          <cell r="B829" t="str">
            <v xml:space="preserve"> </v>
          </cell>
          <cell r="C829" t="str">
            <v>Order LC57x</v>
          </cell>
          <cell r="D829" t="str">
            <v xml:space="preserve"> </v>
          </cell>
          <cell r="E829" t="str">
            <v xml:space="preserve"> </v>
          </cell>
        </row>
        <row r="830">
          <cell r="A830" t="str">
            <v>LC1000C</v>
          </cell>
          <cell r="B830" t="str">
            <v xml:space="preserve"> </v>
          </cell>
          <cell r="C830" t="str">
            <v>Order LC57x</v>
          </cell>
          <cell r="D830" t="str">
            <v xml:space="preserve"> </v>
          </cell>
          <cell r="E830" t="str">
            <v xml:space="preserve"> </v>
          </cell>
        </row>
        <row r="831">
          <cell r="A831" t="str">
            <v>LC1000M</v>
          </cell>
          <cell r="B831" t="str">
            <v xml:space="preserve"> </v>
          </cell>
          <cell r="C831" t="str">
            <v>Order LC57x</v>
          </cell>
          <cell r="D831" t="str">
            <v xml:space="preserve"> </v>
          </cell>
          <cell r="E831" t="str">
            <v xml:space="preserve"> </v>
          </cell>
        </row>
        <row r="832">
          <cell r="A832" t="str">
            <v>LC1000Y</v>
          </cell>
          <cell r="B832" t="str">
            <v xml:space="preserve"> </v>
          </cell>
          <cell r="C832" t="str">
            <v>Order LC57x</v>
          </cell>
          <cell r="D832" t="str">
            <v xml:space="preserve"> </v>
          </cell>
          <cell r="E832" t="str">
            <v xml:space="preserve"> </v>
          </cell>
        </row>
        <row r="833">
          <cell r="A833" t="str">
            <v>LC980BK</v>
          </cell>
          <cell r="B833" t="str">
            <v xml:space="preserve"> </v>
          </cell>
          <cell r="C833" t="str">
            <v>Order: LC38X</v>
          </cell>
          <cell r="D833" t="str">
            <v xml:space="preserve"> </v>
          </cell>
          <cell r="E833" t="str">
            <v xml:space="preserve"> </v>
          </cell>
        </row>
        <row r="834">
          <cell r="A834" t="str">
            <v>LC980C</v>
          </cell>
          <cell r="B834" t="str">
            <v xml:space="preserve"> </v>
          </cell>
          <cell r="C834" t="str">
            <v>Order: LC38X</v>
          </cell>
          <cell r="D834" t="str">
            <v xml:space="preserve"> </v>
          </cell>
          <cell r="E834" t="str">
            <v xml:space="preserve"> </v>
          </cell>
        </row>
        <row r="835">
          <cell r="A835" t="str">
            <v>LC980M</v>
          </cell>
          <cell r="B835" t="str">
            <v xml:space="preserve"> </v>
          </cell>
          <cell r="C835" t="str">
            <v>Order: LC38X</v>
          </cell>
          <cell r="D835" t="str">
            <v xml:space="preserve"> </v>
          </cell>
          <cell r="E835" t="str">
            <v xml:space="preserve"> </v>
          </cell>
        </row>
        <row r="836">
          <cell r="A836" t="str">
            <v>LC980Y</v>
          </cell>
          <cell r="B836" t="str">
            <v xml:space="preserve"> </v>
          </cell>
          <cell r="C836" t="str">
            <v>Order: LC38X</v>
          </cell>
          <cell r="D836" t="str">
            <v xml:space="preserve"> </v>
          </cell>
          <cell r="E836" t="str">
            <v xml:space="preserve"> </v>
          </cell>
        </row>
        <row r="837">
          <cell r="A837" t="str">
            <v>LC38BK</v>
          </cell>
          <cell r="B837" t="str">
            <v xml:space="preserve"> </v>
          </cell>
          <cell r="C837" t="str">
            <v xml:space="preserve"> </v>
          </cell>
          <cell r="D837" t="str">
            <v xml:space="preserve"> </v>
          </cell>
          <cell r="E837" t="str">
            <v xml:space="preserve"> </v>
          </cell>
        </row>
        <row r="838">
          <cell r="A838" t="str">
            <v>LC38C</v>
          </cell>
          <cell r="B838" t="str">
            <v xml:space="preserve"> </v>
          </cell>
          <cell r="C838" t="str">
            <v xml:space="preserve"> </v>
          </cell>
          <cell r="D838" t="str">
            <v xml:space="preserve"> </v>
          </cell>
          <cell r="E838" t="str">
            <v xml:space="preserve"> </v>
          </cell>
        </row>
        <row r="839">
          <cell r="A839" t="str">
            <v>LC38M</v>
          </cell>
          <cell r="B839" t="str">
            <v xml:space="preserve"> </v>
          </cell>
          <cell r="C839" t="str">
            <v xml:space="preserve"> </v>
          </cell>
          <cell r="D839" t="str">
            <v xml:space="preserve"> </v>
          </cell>
          <cell r="E839" t="str">
            <v xml:space="preserve"> </v>
          </cell>
        </row>
        <row r="840">
          <cell r="A840" t="str">
            <v>LC38Y</v>
          </cell>
          <cell r="B840" t="str">
            <v xml:space="preserve"> </v>
          </cell>
          <cell r="C840" t="str">
            <v xml:space="preserve"> </v>
          </cell>
          <cell r="D840" t="str">
            <v xml:space="preserve"> </v>
          </cell>
          <cell r="E840" t="str">
            <v xml:space="preserve"> </v>
          </cell>
        </row>
        <row r="841">
          <cell r="A841" t="str">
            <v>LC39BK</v>
          </cell>
          <cell r="B841" t="str">
            <v xml:space="preserve"> </v>
          </cell>
          <cell r="C841" t="str">
            <v xml:space="preserve"> </v>
          </cell>
          <cell r="D841" t="str">
            <v xml:space="preserve"> </v>
          </cell>
          <cell r="E841" t="str">
            <v xml:space="preserve"> </v>
          </cell>
        </row>
        <row r="842">
          <cell r="A842" t="str">
            <v>LC39C</v>
          </cell>
          <cell r="B842" t="str">
            <v xml:space="preserve"> </v>
          </cell>
          <cell r="C842" t="str">
            <v xml:space="preserve"> </v>
          </cell>
          <cell r="D842" t="str">
            <v xml:space="preserve"> </v>
          </cell>
          <cell r="E842" t="str">
            <v xml:space="preserve"> </v>
          </cell>
        </row>
        <row r="843">
          <cell r="A843" t="str">
            <v>LC39M</v>
          </cell>
          <cell r="B843" t="str">
            <v xml:space="preserve"> </v>
          </cell>
          <cell r="C843" t="str">
            <v xml:space="preserve"> </v>
          </cell>
          <cell r="D843" t="str">
            <v xml:space="preserve"> </v>
          </cell>
          <cell r="E843" t="str">
            <v xml:space="preserve"> </v>
          </cell>
        </row>
        <row r="844">
          <cell r="A844" t="str">
            <v>LC39Y</v>
          </cell>
          <cell r="B844" t="str">
            <v xml:space="preserve"> </v>
          </cell>
          <cell r="C844" t="str">
            <v xml:space="preserve"> </v>
          </cell>
          <cell r="D844" t="str">
            <v xml:space="preserve"> </v>
          </cell>
          <cell r="E844" t="str">
            <v xml:space="preserve"> </v>
          </cell>
        </row>
        <row r="845">
          <cell r="A845" t="str">
            <v>LC569</v>
          </cell>
          <cell r="B845" t="str">
            <v xml:space="preserve"> </v>
          </cell>
          <cell r="C845" t="str">
            <v xml:space="preserve"> </v>
          </cell>
          <cell r="D845" t="str">
            <v xml:space="preserve"> </v>
          </cell>
          <cell r="E845" t="str">
            <v xml:space="preserve"> </v>
          </cell>
        </row>
        <row r="846">
          <cell r="A846" t="str">
            <v>LC569XLBK</v>
          </cell>
          <cell r="B846" t="str">
            <v xml:space="preserve"> </v>
          </cell>
          <cell r="C846" t="str">
            <v xml:space="preserve"> </v>
          </cell>
          <cell r="D846" t="str">
            <v xml:space="preserve"> </v>
          </cell>
          <cell r="E846" t="str">
            <v xml:space="preserve"> </v>
          </cell>
        </row>
        <row r="847">
          <cell r="A847" t="str">
            <v>LC569BK</v>
          </cell>
          <cell r="B847" t="str">
            <v xml:space="preserve"> </v>
          </cell>
          <cell r="C847" t="str">
            <v xml:space="preserve"> </v>
          </cell>
          <cell r="D847" t="str">
            <v xml:space="preserve"> </v>
          </cell>
          <cell r="E847" t="str">
            <v xml:space="preserve"> </v>
          </cell>
        </row>
        <row r="848">
          <cell r="A848" t="str">
            <v>LC565XLC</v>
          </cell>
          <cell r="B848" t="str">
            <v xml:space="preserve"> </v>
          </cell>
          <cell r="C848" t="str">
            <v xml:space="preserve"> </v>
          </cell>
          <cell r="D848" t="str">
            <v xml:space="preserve"> </v>
          </cell>
          <cell r="E848" t="str">
            <v xml:space="preserve"> </v>
          </cell>
        </row>
        <row r="849">
          <cell r="A849" t="str">
            <v>LC565C</v>
          </cell>
          <cell r="B849" t="str">
            <v xml:space="preserve"> </v>
          </cell>
          <cell r="C849" t="str">
            <v xml:space="preserve"> </v>
          </cell>
          <cell r="D849" t="str">
            <v xml:space="preserve"> </v>
          </cell>
          <cell r="E849" t="str">
            <v xml:space="preserve"> </v>
          </cell>
        </row>
        <row r="850">
          <cell r="A850" t="str">
            <v>LC565XLM</v>
          </cell>
          <cell r="B850" t="str">
            <v xml:space="preserve"> </v>
          </cell>
          <cell r="C850" t="str">
            <v xml:space="preserve"> </v>
          </cell>
          <cell r="D850" t="str">
            <v xml:space="preserve"> </v>
          </cell>
          <cell r="E850" t="str">
            <v xml:space="preserve"> </v>
          </cell>
        </row>
        <row r="851">
          <cell r="A851" t="str">
            <v>LC565M</v>
          </cell>
          <cell r="B851" t="str">
            <v xml:space="preserve"> </v>
          </cell>
          <cell r="C851" t="str">
            <v xml:space="preserve"> </v>
          </cell>
          <cell r="D851" t="str">
            <v xml:space="preserve"> </v>
          </cell>
          <cell r="E851" t="str">
            <v xml:space="preserve"> </v>
          </cell>
        </row>
        <row r="852">
          <cell r="A852" t="str">
            <v>LC565XLY</v>
          </cell>
          <cell r="B852" t="str">
            <v xml:space="preserve"> </v>
          </cell>
          <cell r="C852" t="str">
            <v xml:space="preserve"> </v>
          </cell>
          <cell r="D852" t="str">
            <v xml:space="preserve"> </v>
          </cell>
          <cell r="E852" t="str">
            <v xml:space="preserve"> </v>
          </cell>
        </row>
        <row r="853">
          <cell r="A853" t="str">
            <v>LC565Y</v>
          </cell>
          <cell r="B853" t="str">
            <v xml:space="preserve"> </v>
          </cell>
          <cell r="C853" t="str">
            <v xml:space="preserve"> </v>
          </cell>
          <cell r="D853" t="str">
            <v xml:space="preserve"> </v>
          </cell>
          <cell r="E853" t="str">
            <v xml:space="preserve"> </v>
          </cell>
        </row>
        <row r="854">
          <cell r="A854" t="str">
            <v>LC57BK</v>
          </cell>
          <cell r="B854" t="str">
            <v xml:space="preserve"> </v>
          </cell>
          <cell r="C854" t="str">
            <v>Was European model LC-1000x</v>
          </cell>
          <cell r="D854" t="str">
            <v xml:space="preserve"> </v>
          </cell>
          <cell r="E854" t="str">
            <v xml:space="preserve"> </v>
          </cell>
        </row>
        <row r="855">
          <cell r="A855" t="str">
            <v>LC57C</v>
          </cell>
          <cell r="B855" t="str">
            <v xml:space="preserve"> </v>
          </cell>
          <cell r="C855" t="str">
            <v>Was European model LC-1000x</v>
          </cell>
          <cell r="D855" t="str">
            <v xml:space="preserve"> </v>
          </cell>
          <cell r="E855" t="str">
            <v xml:space="preserve"> </v>
          </cell>
        </row>
        <row r="856">
          <cell r="A856" t="str">
            <v>LC57M</v>
          </cell>
          <cell r="B856" t="str">
            <v xml:space="preserve"> </v>
          </cell>
          <cell r="C856" t="str">
            <v>Was European model LC-1000x</v>
          </cell>
          <cell r="D856" t="str">
            <v xml:space="preserve"> </v>
          </cell>
          <cell r="E856" t="str">
            <v xml:space="preserve"> </v>
          </cell>
        </row>
        <row r="857">
          <cell r="A857" t="str">
            <v>LC57Y</v>
          </cell>
          <cell r="B857" t="str">
            <v xml:space="preserve"> </v>
          </cell>
          <cell r="C857" t="str">
            <v>Was European model LC-1000x</v>
          </cell>
          <cell r="D857" t="str">
            <v xml:space="preserve"> </v>
          </cell>
          <cell r="E857" t="str">
            <v xml:space="preserve"> </v>
          </cell>
        </row>
        <row r="858">
          <cell r="A858" t="str">
            <v>LC67BK</v>
          </cell>
          <cell r="B858" t="str">
            <v xml:space="preserve"> </v>
          </cell>
          <cell r="C858" t="str">
            <v>Was European model LC-1100x</v>
          </cell>
          <cell r="D858" t="str">
            <v xml:space="preserve"> </v>
          </cell>
          <cell r="E858" t="str">
            <v xml:space="preserve"> </v>
          </cell>
        </row>
        <row r="859">
          <cell r="A859" t="str">
            <v>LC67C</v>
          </cell>
          <cell r="B859" t="str">
            <v xml:space="preserve"> </v>
          </cell>
          <cell r="C859" t="str">
            <v>Was European model LC-1100x</v>
          </cell>
          <cell r="D859" t="str">
            <v xml:space="preserve"> </v>
          </cell>
          <cell r="E859" t="str">
            <v xml:space="preserve"> </v>
          </cell>
        </row>
        <row r="860">
          <cell r="A860" t="str">
            <v>LC67M</v>
          </cell>
          <cell r="B860" t="str">
            <v xml:space="preserve"> </v>
          </cell>
          <cell r="C860" t="str">
            <v>Was European model LC-1100x</v>
          </cell>
          <cell r="D860" t="str">
            <v xml:space="preserve"> </v>
          </cell>
          <cell r="E860" t="str">
            <v xml:space="preserve"> </v>
          </cell>
        </row>
        <row r="861">
          <cell r="A861" t="str">
            <v>LC67Y</v>
          </cell>
          <cell r="B861" t="str">
            <v xml:space="preserve"> </v>
          </cell>
          <cell r="C861" t="str">
            <v>Was European model LC-1100x</v>
          </cell>
          <cell r="D861" t="str">
            <v xml:space="preserve"> </v>
          </cell>
          <cell r="E861" t="str">
            <v xml:space="preserve"> </v>
          </cell>
        </row>
        <row r="862">
          <cell r="A862" t="str">
            <v>LC67BK-HY</v>
          </cell>
          <cell r="B862" t="str">
            <v xml:space="preserve"> </v>
          </cell>
          <cell r="C862" t="str">
            <v>Was European model LC-1100x</v>
          </cell>
          <cell r="D862" t="str">
            <v xml:space="preserve"> </v>
          </cell>
          <cell r="E862" t="str">
            <v xml:space="preserve"> </v>
          </cell>
        </row>
        <row r="863">
          <cell r="A863" t="str">
            <v>LC67BKHY</v>
          </cell>
          <cell r="B863" t="str">
            <v xml:space="preserve"> </v>
          </cell>
          <cell r="C863" t="str">
            <v>Was European model LC-1100x</v>
          </cell>
          <cell r="D863" t="str">
            <v xml:space="preserve"> </v>
          </cell>
          <cell r="E863" t="str">
            <v xml:space="preserve"> </v>
          </cell>
        </row>
        <row r="864">
          <cell r="A864" t="str">
            <v>LC67BK</v>
          </cell>
          <cell r="B864" t="str">
            <v xml:space="preserve"> </v>
          </cell>
          <cell r="C864" t="str">
            <v>Was European model LC-1100x</v>
          </cell>
          <cell r="D864" t="str">
            <v xml:space="preserve"> </v>
          </cell>
          <cell r="E864" t="str">
            <v xml:space="preserve"> </v>
          </cell>
        </row>
        <row r="865">
          <cell r="A865" t="str">
            <v>LC67C-HY</v>
          </cell>
          <cell r="B865" t="str">
            <v xml:space="preserve"> </v>
          </cell>
          <cell r="C865" t="str">
            <v>Was European model LC-1100x</v>
          </cell>
          <cell r="D865" t="str">
            <v xml:space="preserve"> </v>
          </cell>
          <cell r="E865" t="str">
            <v xml:space="preserve"> </v>
          </cell>
        </row>
        <row r="866">
          <cell r="A866" t="str">
            <v>LC67CHY</v>
          </cell>
          <cell r="B866" t="str">
            <v xml:space="preserve"> </v>
          </cell>
          <cell r="C866" t="str">
            <v>Was European model LC-1100x</v>
          </cell>
          <cell r="D866" t="str">
            <v xml:space="preserve"> </v>
          </cell>
          <cell r="E866" t="str">
            <v xml:space="preserve"> </v>
          </cell>
        </row>
        <row r="867">
          <cell r="A867" t="str">
            <v>LC67C</v>
          </cell>
          <cell r="B867" t="str">
            <v xml:space="preserve"> </v>
          </cell>
          <cell r="C867" t="str">
            <v>Was European model LC-1100x</v>
          </cell>
          <cell r="D867" t="str">
            <v xml:space="preserve"> </v>
          </cell>
          <cell r="E867" t="str">
            <v xml:space="preserve"> </v>
          </cell>
        </row>
        <row r="868">
          <cell r="A868" t="str">
            <v>LC67M-HY</v>
          </cell>
          <cell r="B868" t="str">
            <v xml:space="preserve"> </v>
          </cell>
          <cell r="C868" t="str">
            <v>Was European model LC-1100x</v>
          </cell>
          <cell r="D868" t="str">
            <v xml:space="preserve"> </v>
          </cell>
          <cell r="E868" t="str">
            <v xml:space="preserve"> </v>
          </cell>
        </row>
        <row r="869">
          <cell r="A869" t="str">
            <v>LC67MHY</v>
          </cell>
          <cell r="B869" t="str">
            <v xml:space="preserve"> </v>
          </cell>
          <cell r="C869" t="str">
            <v>Was European model LC-1100x</v>
          </cell>
          <cell r="D869" t="str">
            <v xml:space="preserve"> </v>
          </cell>
          <cell r="E869" t="str">
            <v xml:space="preserve"> </v>
          </cell>
        </row>
        <row r="870">
          <cell r="A870" t="str">
            <v>LC67M</v>
          </cell>
          <cell r="B870" t="str">
            <v xml:space="preserve"> </v>
          </cell>
          <cell r="C870" t="str">
            <v>Was European model LC-1100x</v>
          </cell>
          <cell r="D870" t="str">
            <v xml:space="preserve"> </v>
          </cell>
          <cell r="E870" t="str">
            <v xml:space="preserve"> </v>
          </cell>
        </row>
        <row r="871">
          <cell r="A871" t="str">
            <v>LC67Y-HY</v>
          </cell>
          <cell r="B871" t="str">
            <v xml:space="preserve"> </v>
          </cell>
          <cell r="C871" t="str">
            <v>Was European model LC-1100x</v>
          </cell>
          <cell r="D871" t="str">
            <v xml:space="preserve"> </v>
          </cell>
          <cell r="E871" t="str">
            <v xml:space="preserve"> </v>
          </cell>
        </row>
        <row r="872">
          <cell r="A872" t="str">
            <v>LC67YHY</v>
          </cell>
          <cell r="B872" t="str">
            <v xml:space="preserve"> </v>
          </cell>
          <cell r="C872" t="str">
            <v>Was European model LC-1100x</v>
          </cell>
          <cell r="D872" t="str">
            <v xml:space="preserve"> </v>
          </cell>
          <cell r="E872" t="str">
            <v xml:space="preserve"> </v>
          </cell>
        </row>
        <row r="873">
          <cell r="A873" t="str">
            <v>LC67Y</v>
          </cell>
          <cell r="B873" t="str">
            <v xml:space="preserve"> </v>
          </cell>
          <cell r="C873" t="str">
            <v>Was European model LC-1100x</v>
          </cell>
          <cell r="D873" t="str">
            <v xml:space="preserve"> </v>
          </cell>
          <cell r="E873" t="str">
            <v xml:space="preserve"> </v>
          </cell>
        </row>
        <row r="874">
          <cell r="A874" t="str">
            <v>LC679XLBK</v>
          </cell>
          <cell r="B874" t="str">
            <v xml:space="preserve"> </v>
          </cell>
          <cell r="C874" t="str">
            <v xml:space="preserve"> </v>
          </cell>
          <cell r="D874" t="str">
            <v xml:space="preserve"> </v>
          </cell>
          <cell r="E874" t="str">
            <v xml:space="preserve"> </v>
          </cell>
        </row>
        <row r="875">
          <cell r="A875" t="str">
            <v>LC679BK</v>
          </cell>
          <cell r="B875" t="str">
            <v xml:space="preserve"> </v>
          </cell>
          <cell r="C875" t="str">
            <v xml:space="preserve"> </v>
          </cell>
          <cell r="D875" t="str">
            <v xml:space="preserve"> </v>
          </cell>
          <cell r="E875" t="str">
            <v xml:space="preserve"> </v>
          </cell>
        </row>
        <row r="876">
          <cell r="A876" t="str">
            <v>LC675XLC</v>
          </cell>
          <cell r="B876" t="str">
            <v xml:space="preserve"> </v>
          </cell>
          <cell r="C876" t="str">
            <v xml:space="preserve"> </v>
          </cell>
          <cell r="D876" t="str">
            <v xml:space="preserve"> </v>
          </cell>
          <cell r="E876" t="str">
            <v xml:space="preserve"> </v>
          </cell>
        </row>
        <row r="877">
          <cell r="A877" t="str">
            <v>LC675C</v>
          </cell>
          <cell r="B877" t="str">
            <v xml:space="preserve"> </v>
          </cell>
          <cell r="C877" t="str">
            <v xml:space="preserve"> </v>
          </cell>
          <cell r="D877" t="str">
            <v xml:space="preserve"> </v>
          </cell>
          <cell r="E877" t="str">
            <v xml:space="preserve"> </v>
          </cell>
        </row>
        <row r="878">
          <cell r="A878" t="str">
            <v>LC675XLM</v>
          </cell>
          <cell r="B878" t="str">
            <v xml:space="preserve"> </v>
          </cell>
          <cell r="C878" t="str">
            <v xml:space="preserve"> </v>
          </cell>
          <cell r="D878" t="str">
            <v xml:space="preserve"> </v>
          </cell>
          <cell r="E878" t="str">
            <v xml:space="preserve"> </v>
          </cell>
        </row>
        <row r="879">
          <cell r="A879" t="str">
            <v>LC675M</v>
          </cell>
          <cell r="B879" t="str">
            <v xml:space="preserve"> </v>
          </cell>
          <cell r="C879" t="str">
            <v xml:space="preserve"> </v>
          </cell>
          <cell r="D879" t="str">
            <v xml:space="preserve"> </v>
          </cell>
          <cell r="E879" t="str">
            <v xml:space="preserve"> </v>
          </cell>
        </row>
        <row r="880">
          <cell r="A880" t="str">
            <v>LC675XLY</v>
          </cell>
          <cell r="B880" t="str">
            <v xml:space="preserve"> </v>
          </cell>
          <cell r="C880" t="str">
            <v xml:space="preserve"> </v>
          </cell>
          <cell r="D880" t="str">
            <v xml:space="preserve"> </v>
          </cell>
          <cell r="E880" t="str">
            <v xml:space="preserve"> </v>
          </cell>
        </row>
        <row r="881">
          <cell r="A881" t="str">
            <v>LC675Y</v>
          </cell>
          <cell r="B881" t="str">
            <v xml:space="preserve"> </v>
          </cell>
          <cell r="C881" t="str">
            <v xml:space="preserve"> </v>
          </cell>
          <cell r="D881" t="str">
            <v xml:space="preserve"> </v>
          </cell>
          <cell r="E881" t="str">
            <v xml:space="preserve"> </v>
          </cell>
        </row>
        <row r="882">
          <cell r="A882" t="str">
            <v>LC73BK</v>
          </cell>
          <cell r="B882" t="str">
            <v xml:space="preserve"> </v>
          </cell>
          <cell r="C882" t="str">
            <v xml:space="preserve"> </v>
          </cell>
          <cell r="D882" t="str">
            <v xml:space="preserve"> </v>
          </cell>
          <cell r="E882" t="str">
            <v xml:space="preserve"> </v>
          </cell>
        </row>
        <row r="883">
          <cell r="A883" t="str">
            <v>LC73C</v>
          </cell>
          <cell r="B883" t="str">
            <v xml:space="preserve"> </v>
          </cell>
          <cell r="C883" t="str">
            <v xml:space="preserve"> </v>
          </cell>
          <cell r="D883" t="str">
            <v xml:space="preserve"> </v>
          </cell>
          <cell r="E883" t="str">
            <v xml:space="preserve"> </v>
          </cell>
        </row>
        <row r="884">
          <cell r="A884" t="str">
            <v>LC73M</v>
          </cell>
          <cell r="B884" t="str">
            <v xml:space="preserve"> </v>
          </cell>
          <cell r="C884" t="str">
            <v xml:space="preserve"> </v>
          </cell>
          <cell r="D884" t="str">
            <v xml:space="preserve"> </v>
          </cell>
          <cell r="E884" t="str">
            <v xml:space="preserve"> </v>
          </cell>
        </row>
        <row r="885">
          <cell r="A885" t="str">
            <v>LC73Y</v>
          </cell>
          <cell r="B885" t="str">
            <v xml:space="preserve"> </v>
          </cell>
          <cell r="C885" t="str">
            <v xml:space="preserve"> </v>
          </cell>
          <cell r="D885" t="str">
            <v xml:space="preserve"> </v>
          </cell>
          <cell r="E885" t="str">
            <v xml:space="preserve"> </v>
          </cell>
        </row>
        <row r="886">
          <cell r="A886" t="str">
            <v>LC77XLBK</v>
          </cell>
          <cell r="B886" t="str">
            <v xml:space="preserve"> </v>
          </cell>
          <cell r="C886" t="str">
            <v xml:space="preserve"> </v>
          </cell>
          <cell r="D886" t="str">
            <v xml:space="preserve"> </v>
          </cell>
          <cell r="E886" t="str">
            <v xml:space="preserve"> </v>
          </cell>
        </row>
        <row r="887">
          <cell r="A887" t="str">
            <v>LC77BK</v>
          </cell>
          <cell r="B887" t="str">
            <v xml:space="preserve"> </v>
          </cell>
          <cell r="C887" t="str">
            <v xml:space="preserve"> </v>
          </cell>
          <cell r="D887" t="str">
            <v xml:space="preserve"> </v>
          </cell>
          <cell r="E887" t="str">
            <v xml:space="preserve"> </v>
          </cell>
        </row>
        <row r="888">
          <cell r="A888" t="str">
            <v>LC77XLC</v>
          </cell>
          <cell r="B888" t="str">
            <v xml:space="preserve"> </v>
          </cell>
          <cell r="C888" t="str">
            <v xml:space="preserve"> </v>
          </cell>
          <cell r="D888" t="str">
            <v xml:space="preserve"> </v>
          </cell>
          <cell r="E888" t="str">
            <v xml:space="preserve"> </v>
          </cell>
        </row>
        <row r="889">
          <cell r="A889" t="str">
            <v>LC77C</v>
          </cell>
          <cell r="B889" t="str">
            <v xml:space="preserve"> </v>
          </cell>
          <cell r="C889" t="str">
            <v xml:space="preserve"> </v>
          </cell>
          <cell r="D889" t="str">
            <v xml:space="preserve"> </v>
          </cell>
          <cell r="E889" t="str">
            <v xml:space="preserve"> </v>
          </cell>
        </row>
        <row r="890">
          <cell r="A890" t="str">
            <v>LC77XLM</v>
          </cell>
          <cell r="B890" t="str">
            <v xml:space="preserve"> </v>
          </cell>
          <cell r="C890" t="str">
            <v xml:space="preserve"> </v>
          </cell>
          <cell r="D890" t="str">
            <v xml:space="preserve"> </v>
          </cell>
          <cell r="E890" t="str">
            <v xml:space="preserve"> </v>
          </cell>
        </row>
        <row r="891">
          <cell r="A891" t="str">
            <v>LC77M</v>
          </cell>
          <cell r="B891" t="str">
            <v xml:space="preserve"> </v>
          </cell>
          <cell r="C891" t="str">
            <v xml:space="preserve"> </v>
          </cell>
          <cell r="D891" t="str">
            <v xml:space="preserve"> </v>
          </cell>
          <cell r="E891" t="str">
            <v xml:space="preserve"> </v>
          </cell>
        </row>
        <row r="892">
          <cell r="A892" t="str">
            <v>LC77XLY</v>
          </cell>
          <cell r="B892" t="str">
            <v xml:space="preserve"> </v>
          </cell>
          <cell r="C892" t="str">
            <v xml:space="preserve"> </v>
          </cell>
          <cell r="D892" t="str">
            <v xml:space="preserve"> </v>
          </cell>
          <cell r="E892" t="str">
            <v xml:space="preserve"> </v>
          </cell>
        </row>
        <row r="893">
          <cell r="A893" t="str">
            <v>LC77Y</v>
          </cell>
          <cell r="B893" t="str">
            <v xml:space="preserve"> </v>
          </cell>
          <cell r="C893" t="str">
            <v xml:space="preserve"> </v>
          </cell>
          <cell r="D893" t="str">
            <v xml:space="preserve"> </v>
          </cell>
          <cell r="E893" t="str">
            <v xml:space="preserve"> </v>
          </cell>
        </row>
        <row r="894">
          <cell r="A894" t="str">
            <v>LC3717XLBK</v>
          </cell>
          <cell r="B894" t="str">
            <v xml:space="preserve"> </v>
          </cell>
          <cell r="C894" t="str">
            <v xml:space="preserve"> </v>
          </cell>
          <cell r="D894" t="str">
            <v xml:space="preserve"> </v>
          </cell>
          <cell r="E894" t="str">
            <v xml:space="preserve"> </v>
          </cell>
        </row>
        <row r="895">
          <cell r="A895" t="str">
            <v>LC3717BK</v>
          </cell>
          <cell r="B895" t="str">
            <v xml:space="preserve"> </v>
          </cell>
          <cell r="C895" t="str">
            <v xml:space="preserve"> </v>
          </cell>
          <cell r="D895" t="str">
            <v xml:space="preserve"> </v>
          </cell>
          <cell r="E895" t="str">
            <v xml:space="preserve"> </v>
          </cell>
        </row>
        <row r="896">
          <cell r="A896" t="str">
            <v>LC3717XLC</v>
          </cell>
          <cell r="B896" t="str">
            <v xml:space="preserve"> </v>
          </cell>
          <cell r="C896" t="str">
            <v xml:space="preserve"> </v>
          </cell>
          <cell r="D896" t="str">
            <v xml:space="preserve"> </v>
          </cell>
          <cell r="E896" t="str">
            <v xml:space="preserve"> </v>
          </cell>
        </row>
        <row r="897">
          <cell r="A897" t="str">
            <v>LC3717C</v>
          </cell>
          <cell r="B897" t="str">
            <v xml:space="preserve"> </v>
          </cell>
          <cell r="C897" t="str">
            <v xml:space="preserve"> </v>
          </cell>
          <cell r="D897" t="str">
            <v xml:space="preserve"> </v>
          </cell>
          <cell r="E897" t="str">
            <v xml:space="preserve"> </v>
          </cell>
        </row>
        <row r="898">
          <cell r="A898" t="str">
            <v>LC3717XLM</v>
          </cell>
          <cell r="B898" t="str">
            <v xml:space="preserve"> </v>
          </cell>
          <cell r="C898" t="str">
            <v xml:space="preserve"> </v>
          </cell>
          <cell r="D898" t="str">
            <v xml:space="preserve"> </v>
          </cell>
          <cell r="E898" t="str">
            <v xml:space="preserve"> </v>
          </cell>
        </row>
        <row r="899">
          <cell r="A899" t="str">
            <v>LC3717M</v>
          </cell>
          <cell r="B899" t="str">
            <v xml:space="preserve"> </v>
          </cell>
          <cell r="C899" t="str">
            <v xml:space="preserve"> </v>
          </cell>
          <cell r="D899" t="str">
            <v xml:space="preserve"> </v>
          </cell>
          <cell r="E899" t="str">
            <v xml:space="preserve"> </v>
          </cell>
        </row>
        <row r="900">
          <cell r="A900" t="str">
            <v>LC3717XLY</v>
          </cell>
          <cell r="B900" t="str">
            <v xml:space="preserve"> </v>
          </cell>
          <cell r="C900" t="str">
            <v xml:space="preserve"> </v>
          </cell>
          <cell r="D900" t="str">
            <v xml:space="preserve"> </v>
          </cell>
          <cell r="E900" t="str">
            <v xml:space="preserve"> </v>
          </cell>
        </row>
        <row r="901">
          <cell r="A901" t="str">
            <v>LC3717Y</v>
          </cell>
          <cell r="B901" t="str">
            <v xml:space="preserve"> </v>
          </cell>
          <cell r="C901" t="str">
            <v xml:space="preserve"> </v>
          </cell>
          <cell r="D901" t="str">
            <v xml:space="preserve"> </v>
          </cell>
          <cell r="E901" t="str">
            <v xml:space="preserve"> </v>
          </cell>
        </row>
        <row r="902">
          <cell r="A902" t="str">
            <v>LC3719XLBK</v>
          </cell>
          <cell r="B902" t="str">
            <v xml:space="preserve"> </v>
          </cell>
          <cell r="C902" t="str">
            <v xml:space="preserve"> </v>
          </cell>
          <cell r="D902" t="str">
            <v xml:space="preserve"> </v>
          </cell>
          <cell r="E902" t="str">
            <v xml:space="preserve"> </v>
          </cell>
        </row>
        <row r="903">
          <cell r="A903" t="str">
            <v>LC3719BK</v>
          </cell>
          <cell r="B903" t="str">
            <v xml:space="preserve"> </v>
          </cell>
          <cell r="C903" t="str">
            <v xml:space="preserve"> </v>
          </cell>
          <cell r="D903" t="str">
            <v xml:space="preserve"> </v>
          </cell>
          <cell r="E903" t="str">
            <v xml:space="preserve"> </v>
          </cell>
        </row>
        <row r="904">
          <cell r="A904" t="str">
            <v>LC3719XLC</v>
          </cell>
          <cell r="B904" t="str">
            <v xml:space="preserve"> </v>
          </cell>
          <cell r="C904" t="str">
            <v xml:space="preserve"> </v>
          </cell>
          <cell r="D904" t="str">
            <v xml:space="preserve"> </v>
          </cell>
          <cell r="E904" t="str">
            <v xml:space="preserve"> </v>
          </cell>
        </row>
        <row r="905">
          <cell r="A905" t="str">
            <v>LC3719C</v>
          </cell>
          <cell r="B905" t="str">
            <v xml:space="preserve"> </v>
          </cell>
          <cell r="C905" t="str">
            <v xml:space="preserve"> </v>
          </cell>
          <cell r="D905" t="str">
            <v xml:space="preserve"> </v>
          </cell>
          <cell r="E905" t="str">
            <v xml:space="preserve"> </v>
          </cell>
        </row>
        <row r="906">
          <cell r="A906" t="str">
            <v>LC3719XLM</v>
          </cell>
          <cell r="B906" t="str">
            <v xml:space="preserve"> </v>
          </cell>
          <cell r="C906" t="str">
            <v xml:space="preserve"> </v>
          </cell>
          <cell r="D906" t="str">
            <v xml:space="preserve"> </v>
          </cell>
          <cell r="E906" t="str">
            <v xml:space="preserve"> </v>
          </cell>
        </row>
        <row r="907">
          <cell r="A907" t="str">
            <v>LC3719M</v>
          </cell>
          <cell r="B907" t="str">
            <v xml:space="preserve"> </v>
          </cell>
          <cell r="C907" t="str">
            <v xml:space="preserve"> </v>
          </cell>
          <cell r="D907" t="str">
            <v xml:space="preserve"> </v>
          </cell>
          <cell r="E907" t="str">
            <v xml:space="preserve"> </v>
          </cell>
        </row>
        <row r="908">
          <cell r="A908" t="str">
            <v>LC3719XLY</v>
          </cell>
          <cell r="B908" t="str">
            <v xml:space="preserve"> </v>
          </cell>
          <cell r="C908" t="str">
            <v xml:space="preserve"> </v>
          </cell>
          <cell r="D908" t="str">
            <v xml:space="preserve"> </v>
          </cell>
          <cell r="E908" t="str">
            <v xml:space="preserve"> </v>
          </cell>
        </row>
        <row r="909">
          <cell r="A909" t="str">
            <v>LC3719Y</v>
          </cell>
          <cell r="B909" t="str">
            <v xml:space="preserve"> </v>
          </cell>
          <cell r="C909" t="str">
            <v xml:space="preserve"> </v>
          </cell>
          <cell r="D909" t="str">
            <v xml:space="preserve"> </v>
          </cell>
          <cell r="E909" t="str">
            <v xml:space="preserve"> </v>
          </cell>
        </row>
        <row r="910">
          <cell r="A910" t="str">
            <v>BTD60BK</v>
          </cell>
          <cell r="B910" t="str">
            <v xml:space="preserve"> </v>
          </cell>
          <cell r="C910" t="str">
            <v>Black ink for DCPT310/ T510W/ T710W or MFCT910DW (Yield 6500 pages)</v>
          </cell>
          <cell r="D910" t="str">
            <v xml:space="preserve"> </v>
          </cell>
          <cell r="E910" t="str">
            <v xml:space="preserve"> </v>
          </cell>
          <cell r="F910" t="str">
            <v xml:space="preserve"> </v>
          </cell>
        </row>
        <row r="911">
          <cell r="A911" t="str">
            <v>BT60BK</v>
          </cell>
          <cell r="B911" t="str">
            <v xml:space="preserve"> </v>
          </cell>
          <cell r="C911" t="str">
            <v>Black ink for DCPT310/ T510W/ T710W or MFCT910DW  (Yield 6500 pages)</v>
          </cell>
          <cell r="D911" t="str">
            <v xml:space="preserve"> </v>
          </cell>
          <cell r="E911" t="str">
            <v xml:space="preserve"> </v>
          </cell>
          <cell r="F911" t="str">
            <v xml:space="preserve"> </v>
          </cell>
        </row>
        <row r="912">
          <cell r="A912" t="str">
            <v>BT5000C</v>
          </cell>
          <cell r="B912" t="str">
            <v>5000 PGS</v>
          </cell>
          <cell r="C912" t="str">
            <v>Cyan Ink for Brother DCPT310 or DCPT500W or DCP510DW or DCPT710W and MFCT910DW</v>
          </cell>
          <cell r="D912" t="str">
            <v xml:space="preserve"> </v>
          </cell>
          <cell r="E912" t="str">
            <v xml:space="preserve"> </v>
          </cell>
          <cell r="F912" t="str">
            <v xml:space="preserve"> </v>
          </cell>
        </row>
        <row r="913">
          <cell r="A913" t="str">
            <v>BT5000M</v>
          </cell>
          <cell r="B913" t="str">
            <v>5000 PGS</v>
          </cell>
          <cell r="C913" t="str">
            <v>Magenta Ink for Brother DCPT310 or DCPT500W or DCP510DW or DCPT710W and MFCT910DW</v>
          </cell>
          <cell r="D913" t="str">
            <v xml:space="preserve"> </v>
          </cell>
          <cell r="E913" t="str">
            <v xml:space="preserve"> </v>
          </cell>
          <cell r="F913" t="str">
            <v xml:space="preserve"> </v>
          </cell>
        </row>
        <row r="914">
          <cell r="A914" t="str">
            <v>BT5000Y</v>
          </cell>
          <cell r="B914" t="str">
            <v>5000 PGS</v>
          </cell>
          <cell r="C914" t="str">
            <v>Yellow Ink for Brother DCPT310 or DCPT500W or DCP510DW or DCPT710W and MFCT910DW</v>
          </cell>
          <cell r="D914" t="str">
            <v xml:space="preserve"> </v>
          </cell>
          <cell r="E914" t="str">
            <v xml:space="preserve"> </v>
          </cell>
          <cell r="F914" t="str">
            <v xml:space="preserve"> </v>
          </cell>
        </row>
        <row r="915">
          <cell r="A915" t="str">
            <v>BTD6000BK</v>
          </cell>
          <cell r="B915" t="str">
            <v xml:space="preserve"> </v>
          </cell>
          <cell r="C915" t="str">
            <v xml:space="preserve"> </v>
          </cell>
          <cell r="D915" t="str">
            <v xml:space="preserve"> </v>
          </cell>
          <cell r="E915" t="str">
            <v xml:space="preserve"> </v>
          </cell>
          <cell r="F915" t="str">
            <v xml:space="preserve"> </v>
          </cell>
        </row>
        <row r="916">
          <cell r="A916" t="str">
            <v>BT6000BK</v>
          </cell>
          <cell r="B916" t="str">
            <v xml:space="preserve">  </v>
          </cell>
          <cell r="C916" t="str">
            <v xml:space="preserve"> </v>
          </cell>
          <cell r="D916" t="str">
            <v xml:space="preserve"> </v>
          </cell>
          <cell r="E916" t="str">
            <v xml:space="preserve"> </v>
          </cell>
          <cell r="F916" t="str">
            <v xml:space="preserve"> </v>
          </cell>
        </row>
        <row r="917">
          <cell r="A917" t="str">
            <v>LC472BK</v>
          </cell>
          <cell r="B917" t="str">
            <v xml:space="preserve"> </v>
          </cell>
          <cell r="C917" t="str">
            <v xml:space="preserve"> </v>
          </cell>
          <cell r="D917" t="str">
            <v xml:space="preserve"> </v>
          </cell>
          <cell r="E917" t="str">
            <v xml:space="preserve"> </v>
          </cell>
        </row>
        <row r="918">
          <cell r="A918" t="str">
            <v>LC472C</v>
          </cell>
          <cell r="B918" t="str">
            <v xml:space="preserve"> </v>
          </cell>
          <cell r="C918" t="str">
            <v xml:space="preserve"> </v>
          </cell>
          <cell r="D918" t="str">
            <v xml:space="preserve"> </v>
          </cell>
          <cell r="E918" t="str">
            <v xml:space="preserve"> </v>
          </cell>
        </row>
        <row r="919">
          <cell r="A919" t="str">
            <v>LC472Y</v>
          </cell>
          <cell r="B919" t="str">
            <v xml:space="preserve"> </v>
          </cell>
          <cell r="C919" t="str">
            <v xml:space="preserve"> </v>
          </cell>
          <cell r="D919" t="str">
            <v xml:space="preserve"> </v>
          </cell>
          <cell r="E919" t="str">
            <v xml:space="preserve"> </v>
          </cell>
        </row>
        <row r="920">
          <cell r="A920" t="str">
            <v>LC472M</v>
          </cell>
          <cell r="B920" t="str">
            <v xml:space="preserve"> </v>
          </cell>
          <cell r="C920" t="str">
            <v xml:space="preserve"> </v>
          </cell>
          <cell r="D920" t="str">
            <v xml:space="preserve"> </v>
          </cell>
          <cell r="E920" t="str">
            <v xml:space="preserve"> </v>
          </cell>
        </row>
        <row r="921">
          <cell r="A921" t="str">
            <v>LC472XLBK</v>
          </cell>
          <cell r="B921" t="str">
            <v xml:space="preserve"> </v>
          </cell>
          <cell r="C921" t="str">
            <v xml:space="preserve"> </v>
          </cell>
          <cell r="D921" t="str">
            <v xml:space="preserve"> </v>
          </cell>
          <cell r="E921" t="str">
            <v xml:space="preserve"> </v>
          </cell>
        </row>
        <row r="922">
          <cell r="A922" t="str">
            <v>LC472XLC</v>
          </cell>
          <cell r="B922" t="str">
            <v xml:space="preserve"> </v>
          </cell>
          <cell r="C922" t="str">
            <v xml:space="preserve"> </v>
          </cell>
          <cell r="D922" t="str">
            <v xml:space="preserve"> </v>
          </cell>
          <cell r="E922" t="str">
            <v xml:space="preserve"> </v>
          </cell>
        </row>
        <row r="923">
          <cell r="A923" t="str">
            <v>LC472XLY</v>
          </cell>
          <cell r="B923" t="str">
            <v xml:space="preserve"> </v>
          </cell>
          <cell r="C923" t="str">
            <v xml:space="preserve"> </v>
          </cell>
          <cell r="D923" t="str">
            <v xml:space="preserve"> </v>
          </cell>
          <cell r="E923" t="str">
            <v xml:space="preserve"> </v>
          </cell>
        </row>
        <row r="924">
          <cell r="A924" t="str">
            <v>LC472XLM</v>
          </cell>
          <cell r="B924" t="str">
            <v xml:space="preserve"> </v>
          </cell>
          <cell r="C924" t="str">
            <v xml:space="preserve"> </v>
          </cell>
          <cell r="D924" t="str">
            <v xml:space="preserve"> </v>
          </cell>
          <cell r="E924" t="str">
            <v xml:space="preserve"> </v>
          </cell>
        </row>
        <row r="925">
          <cell r="A925" t="str">
            <v>LC472</v>
          </cell>
          <cell r="B925" t="str">
            <v xml:space="preserve"> </v>
          </cell>
          <cell r="C925" t="str">
            <v xml:space="preserve"> </v>
          </cell>
          <cell r="D925" t="str">
            <v xml:space="preserve"> </v>
          </cell>
          <cell r="E925" t="str">
            <v xml:space="preserve"> </v>
          </cell>
        </row>
        <row r="926">
          <cell r="B926" t="str">
            <v xml:space="preserve"> </v>
          </cell>
          <cell r="C926" t="str">
            <v xml:space="preserve"> </v>
          </cell>
          <cell r="D926" t="str">
            <v xml:space="preserve"> </v>
          </cell>
          <cell r="E926" t="str">
            <v xml:space="preserve"> </v>
          </cell>
        </row>
        <row r="927">
          <cell r="B927" t="str">
            <v xml:space="preserve"> </v>
          </cell>
          <cell r="C927" t="str">
            <v xml:space="preserve"> </v>
          </cell>
          <cell r="D927" t="str">
            <v xml:space="preserve"> </v>
          </cell>
          <cell r="E927" t="str">
            <v xml:space="preserve"> </v>
          </cell>
        </row>
        <row r="928">
          <cell r="B928" t="str">
            <v xml:space="preserve"> </v>
          </cell>
          <cell r="C928" t="str">
            <v xml:space="preserve"> </v>
          </cell>
          <cell r="D928" t="str">
            <v xml:space="preserve"> </v>
          </cell>
          <cell r="E928" t="str">
            <v xml:space="preserve"> </v>
          </cell>
        </row>
        <row r="929">
          <cell r="B929" t="str">
            <v xml:space="preserve"> </v>
          </cell>
          <cell r="C929" t="str">
            <v xml:space="preserve"> </v>
          </cell>
          <cell r="D929" t="str">
            <v xml:space="preserve"> </v>
          </cell>
          <cell r="E929" t="str">
            <v xml:space="preserve"> </v>
          </cell>
        </row>
        <row r="930">
          <cell r="B930" t="str">
            <v xml:space="preserve"> </v>
          </cell>
          <cell r="C930" t="str">
            <v xml:space="preserve"> </v>
          </cell>
          <cell r="D930" t="str">
            <v xml:space="preserve"> </v>
          </cell>
          <cell r="E930" t="str">
            <v xml:space="preserve"> </v>
          </cell>
        </row>
        <row r="931">
          <cell r="B931" t="str">
            <v xml:space="preserve"> </v>
          </cell>
          <cell r="C931" t="str">
            <v xml:space="preserve"> </v>
          </cell>
          <cell r="D931" t="str">
            <v xml:space="preserve"> </v>
          </cell>
          <cell r="E931" t="str">
            <v xml:space="preserve"> </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mustek.co.z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rother.co.za/en/products/all-printers/printers/mfc-l8690cdw" TargetMode="External"/><Relationship Id="rId13" Type="http://schemas.openxmlformats.org/officeDocument/2006/relationships/hyperlink" Target="https://www.brother.co.za/en/products/all-printers/printers/mfc-j2340dw" TargetMode="External"/><Relationship Id="rId18" Type="http://schemas.openxmlformats.org/officeDocument/2006/relationships/hyperlink" Target="https://www.brother.co.za/en/products/all-printers/printers/mfc-l5710dw_white" TargetMode="External"/><Relationship Id="rId3" Type="http://schemas.openxmlformats.org/officeDocument/2006/relationships/hyperlink" Target="https://www.brother.co.za/en/products/all-printers/printers/dcp-t520w" TargetMode="External"/><Relationship Id="rId21" Type="http://schemas.openxmlformats.org/officeDocument/2006/relationships/hyperlink" Target="https://www.brother.co.za/en/printers/all-printers/hl-l5210dw" TargetMode="External"/><Relationship Id="rId7" Type="http://schemas.openxmlformats.org/officeDocument/2006/relationships/hyperlink" Target="https://www.brother.co.za/en/products/all-printers/printers/mfc-l9570cdw" TargetMode="External"/><Relationship Id="rId12" Type="http://schemas.openxmlformats.org/officeDocument/2006/relationships/hyperlink" Target="https://www.brother.co.za/en/products/all-printers/printers/mfc-j3540dw" TargetMode="External"/><Relationship Id="rId17" Type="http://schemas.openxmlformats.org/officeDocument/2006/relationships/hyperlink" Target="https://www.brother.co.za/en/products/all-printers/printers/dcp-l5510dw" TargetMode="External"/><Relationship Id="rId2" Type="http://schemas.openxmlformats.org/officeDocument/2006/relationships/hyperlink" Target="https://www.brother.co.za/en/products/all-printers/printers/dcp-t420w" TargetMode="External"/><Relationship Id="rId16" Type="http://schemas.openxmlformats.org/officeDocument/2006/relationships/hyperlink" Target="https://www.brother.co.za/en/products/all-printers/printers/dcp-l2540dw" TargetMode="External"/><Relationship Id="rId20" Type="http://schemas.openxmlformats.org/officeDocument/2006/relationships/hyperlink" Target="https://www.brother.co.za/en/products/all-printers/printers/hl-l3280cdw" TargetMode="External"/><Relationship Id="rId1" Type="http://schemas.openxmlformats.org/officeDocument/2006/relationships/hyperlink" Target="https://www.brother.co.za/en/products/all-printers/printers/dcp-t220" TargetMode="External"/><Relationship Id="rId6" Type="http://schemas.openxmlformats.org/officeDocument/2006/relationships/hyperlink" Target="https://www.brother.co.za/en/products/all-printers/printers/mfc-l2700dw" TargetMode="External"/><Relationship Id="rId11" Type="http://schemas.openxmlformats.org/officeDocument/2006/relationships/hyperlink" Target="https://www.brother.co.za/en/products/all-printers/printers/mfc-j3940dw" TargetMode="External"/><Relationship Id="rId24" Type="http://schemas.openxmlformats.org/officeDocument/2006/relationships/drawing" Target="../drawings/drawing2.xml"/><Relationship Id="rId5" Type="http://schemas.openxmlformats.org/officeDocument/2006/relationships/hyperlink" Target="https://www.brother.co.za/en/products/all-printers/printers/hl-1210w" TargetMode="External"/><Relationship Id="rId15" Type="http://schemas.openxmlformats.org/officeDocument/2006/relationships/hyperlink" Target="https://www.brother.co.za/en/products/all-printers/printers/mfc-t920dw" TargetMode="External"/><Relationship Id="rId23" Type="http://schemas.openxmlformats.org/officeDocument/2006/relationships/printerSettings" Target="../printerSettings/printerSettings2.bin"/><Relationship Id="rId10" Type="http://schemas.openxmlformats.org/officeDocument/2006/relationships/hyperlink" Target="https://www.brother.co.za/en/products/all-printers/printers/hl-l8360cdw" TargetMode="External"/><Relationship Id="rId19" Type="http://schemas.openxmlformats.org/officeDocument/2006/relationships/hyperlink" Target="https://www.brother.co.za/en/products/all-printers/printers/mfc-l6910dn" TargetMode="External"/><Relationship Id="rId4" Type="http://schemas.openxmlformats.org/officeDocument/2006/relationships/hyperlink" Target="https://www.brother.co.za/en/products/all-printers/printers/hl-l2365dw" TargetMode="External"/><Relationship Id="rId9" Type="http://schemas.openxmlformats.org/officeDocument/2006/relationships/hyperlink" Target="https://www.brother.co.za/en/products/all-printers/printers/mfc-l3760cdw" TargetMode="External"/><Relationship Id="rId14" Type="http://schemas.openxmlformats.org/officeDocument/2006/relationships/hyperlink" Target="https://www.brother.co.za/en/products/all-printers/printers/dcp-1610w" TargetMode="External"/><Relationship Id="rId22" Type="http://schemas.openxmlformats.org/officeDocument/2006/relationships/hyperlink" Target="https://www.brother.co.za/en/printers/all-printers/hl-l6410d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elcome.solutions.brother.com/bsc/Public/CountryTop.aspx?reg=as&amp;c=za&amp;lang=en"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elcome.solutions.brother.com/bsc/Public/CountryTop.aspx?reg=as&amp;c=za&amp;lang=en"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parts@mustek.co.za" TargetMode="External"/><Relationship Id="rId13" Type="http://schemas.openxmlformats.org/officeDocument/2006/relationships/hyperlink" Target="mailto:parts@mustek.co.za" TargetMode="External"/><Relationship Id="rId18" Type="http://schemas.openxmlformats.org/officeDocument/2006/relationships/hyperlink" Target="mailto:parts@mustek.co.za" TargetMode="External"/><Relationship Id="rId3" Type="http://schemas.openxmlformats.org/officeDocument/2006/relationships/hyperlink" Target="mailto:parts@mustek.co.za" TargetMode="External"/><Relationship Id="rId7" Type="http://schemas.openxmlformats.org/officeDocument/2006/relationships/hyperlink" Target="mailto:parts@mustek.co.za" TargetMode="External"/><Relationship Id="rId12" Type="http://schemas.openxmlformats.org/officeDocument/2006/relationships/hyperlink" Target="mailto:parts@mustek.co.za" TargetMode="External"/><Relationship Id="rId17" Type="http://schemas.openxmlformats.org/officeDocument/2006/relationships/hyperlink" Target="mailto:parts@mustek.co.za" TargetMode="External"/><Relationship Id="rId2" Type="http://schemas.openxmlformats.org/officeDocument/2006/relationships/hyperlink" Target="mailto:parts@mustek.co.za" TargetMode="External"/><Relationship Id="rId16" Type="http://schemas.openxmlformats.org/officeDocument/2006/relationships/hyperlink" Target="mailto:parts@mustek.co.za" TargetMode="External"/><Relationship Id="rId20" Type="http://schemas.openxmlformats.org/officeDocument/2006/relationships/drawing" Target="../drawings/drawing6.xml"/><Relationship Id="rId1" Type="http://schemas.openxmlformats.org/officeDocument/2006/relationships/hyperlink" Target="mailto:parts@mustek.co.za" TargetMode="External"/><Relationship Id="rId6" Type="http://schemas.openxmlformats.org/officeDocument/2006/relationships/hyperlink" Target="mailto:parts@mustek.co.za" TargetMode="External"/><Relationship Id="rId11" Type="http://schemas.openxmlformats.org/officeDocument/2006/relationships/hyperlink" Target="mailto:parts@mustek.co.za" TargetMode="External"/><Relationship Id="rId5" Type="http://schemas.openxmlformats.org/officeDocument/2006/relationships/hyperlink" Target="mailto:parts@mustek.co.za" TargetMode="External"/><Relationship Id="rId15" Type="http://schemas.openxmlformats.org/officeDocument/2006/relationships/hyperlink" Target="mailto:parts@mustek.co.za" TargetMode="External"/><Relationship Id="rId10" Type="http://schemas.openxmlformats.org/officeDocument/2006/relationships/hyperlink" Target="mailto:parts@mustek.co.za" TargetMode="External"/><Relationship Id="rId19" Type="http://schemas.openxmlformats.org/officeDocument/2006/relationships/printerSettings" Target="../printerSettings/printerSettings7.bin"/><Relationship Id="rId4" Type="http://schemas.openxmlformats.org/officeDocument/2006/relationships/hyperlink" Target="mailto:parts@mustek.co.za" TargetMode="External"/><Relationship Id="rId9" Type="http://schemas.openxmlformats.org/officeDocument/2006/relationships/hyperlink" Target="mailto:parts@mustek.co.za" TargetMode="External"/><Relationship Id="rId14" Type="http://schemas.openxmlformats.org/officeDocument/2006/relationships/hyperlink" Target="mailto:parts@mustek.co.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A0CD4-73AB-49CD-9767-F6BC4E9A9332}">
  <sheetPr>
    <tabColor rgb="FFFF0000"/>
  </sheetPr>
  <dimension ref="A1:P55"/>
  <sheetViews>
    <sheetView showGridLines="0" tabSelected="1" view="pageBreakPreview" zoomScaleNormal="100" zoomScaleSheetLayoutView="100" workbookViewId="0">
      <selection sqref="A1:P1"/>
    </sheetView>
  </sheetViews>
  <sheetFormatPr defaultRowHeight="14.4" x14ac:dyDescent="0.3"/>
  <sheetData>
    <row r="1" spans="1:16" ht="121.5" customHeight="1" x14ac:dyDescent="0.3">
      <c r="A1" s="272" t="s">
        <v>788</v>
      </c>
      <c r="B1" s="273"/>
      <c r="C1" s="273"/>
      <c r="D1" s="273"/>
      <c r="E1" s="273"/>
      <c r="F1" s="273"/>
      <c r="G1" s="273"/>
      <c r="H1" s="273"/>
      <c r="I1" s="273"/>
      <c r="J1" s="273"/>
      <c r="K1" s="273"/>
      <c r="L1" s="273"/>
      <c r="M1" s="273"/>
      <c r="N1" s="273"/>
      <c r="O1" s="273"/>
      <c r="P1" s="273"/>
    </row>
    <row r="2" spans="1:16" x14ac:dyDescent="0.3">
      <c r="A2" s="274" t="s">
        <v>0</v>
      </c>
      <c r="B2" s="274"/>
      <c r="C2" s="274"/>
      <c r="D2" s="274"/>
      <c r="E2" s="274"/>
      <c r="F2" s="274"/>
      <c r="G2" s="274"/>
      <c r="H2" s="274"/>
      <c r="I2" s="274"/>
      <c r="J2" s="274"/>
      <c r="K2" s="274"/>
      <c r="L2" s="274"/>
      <c r="M2" s="274"/>
      <c r="N2" s="274"/>
      <c r="O2" s="274"/>
      <c r="P2" s="274"/>
    </row>
    <row r="3" spans="1:16" x14ac:dyDescent="0.3">
      <c r="A3" s="274" t="s">
        <v>1</v>
      </c>
      <c r="B3" s="274"/>
      <c r="C3" s="274"/>
      <c r="D3" s="274"/>
      <c r="E3" s="274"/>
      <c r="F3" s="274"/>
      <c r="G3" s="274"/>
      <c r="H3" s="274"/>
      <c r="I3" s="274"/>
      <c r="J3" s="274"/>
      <c r="K3" s="274"/>
      <c r="L3" s="274"/>
      <c r="M3" s="274"/>
      <c r="N3" s="274"/>
      <c r="O3" s="274"/>
      <c r="P3" s="274"/>
    </row>
    <row r="4" spans="1:16" x14ac:dyDescent="0.3">
      <c r="A4" s="274" t="s">
        <v>2</v>
      </c>
      <c r="B4" s="274"/>
      <c r="C4" s="274"/>
      <c r="D4" s="274"/>
      <c r="E4" s="274"/>
      <c r="F4" s="274"/>
      <c r="G4" s="274"/>
      <c r="H4" s="274"/>
      <c r="I4" s="274"/>
      <c r="J4" s="274"/>
      <c r="K4" s="274"/>
      <c r="L4" s="274"/>
      <c r="M4" s="274"/>
      <c r="N4" s="274"/>
      <c r="O4" s="274"/>
      <c r="P4" s="274"/>
    </row>
    <row r="5" spans="1:16" x14ac:dyDescent="0.3">
      <c r="A5" s="276" t="s">
        <v>644</v>
      </c>
      <c r="B5" s="274"/>
      <c r="C5" s="274"/>
      <c r="D5" s="274"/>
      <c r="E5" s="274"/>
      <c r="F5" s="274"/>
      <c r="G5" s="274"/>
      <c r="H5" s="274"/>
      <c r="I5" s="274"/>
      <c r="J5" s="274"/>
      <c r="K5" s="274"/>
      <c r="L5" s="274"/>
      <c r="M5" s="274"/>
      <c r="N5" s="274"/>
      <c r="O5" s="274"/>
      <c r="P5" s="274"/>
    </row>
    <row r="13" spans="1:16" ht="17.399999999999999" x14ac:dyDescent="0.3">
      <c r="A13" s="275" t="s">
        <v>3</v>
      </c>
      <c r="B13" s="275"/>
      <c r="C13" s="275"/>
      <c r="D13" s="275"/>
      <c r="E13" s="275"/>
      <c r="F13" s="275"/>
      <c r="G13" s="275"/>
      <c r="H13" s="275"/>
      <c r="I13" s="275"/>
      <c r="J13" s="275"/>
      <c r="K13" s="275"/>
      <c r="L13" s="275"/>
      <c r="M13" s="275"/>
      <c r="N13" s="275"/>
      <c r="O13" s="275"/>
      <c r="P13" s="275"/>
    </row>
    <row r="14" spans="1:16" ht="17.399999999999999" x14ac:dyDescent="0.3">
      <c r="A14" s="6" t="s">
        <v>4</v>
      </c>
      <c r="B14" s="7"/>
      <c r="C14" s="8"/>
      <c r="D14" s="4"/>
    </row>
    <row r="15" spans="1:16" ht="17.399999999999999" x14ac:dyDescent="0.3">
      <c r="A15" s="6"/>
      <c r="B15" s="7"/>
      <c r="C15" s="8"/>
      <c r="D15" s="4"/>
    </row>
    <row r="16" spans="1:16" ht="17.399999999999999" x14ac:dyDescent="0.3">
      <c r="A16" s="9" t="s">
        <v>5</v>
      </c>
      <c r="B16" s="7"/>
      <c r="C16" s="8"/>
      <c r="D16" s="4"/>
    </row>
    <row r="17" spans="1:4" ht="17.399999999999999" x14ac:dyDescent="0.3">
      <c r="A17" s="9" t="s">
        <v>29</v>
      </c>
      <c r="B17" s="7"/>
      <c r="C17" s="8"/>
      <c r="D17" s="4"/>
    </row>
    <row r="18" spans="1:4" ht="17.399999999999999" x14ac:dyDescent="0.3">
      <c r="A18" s="9" t="s">
        <v>30</v>
      </c>
      <c r="B18" s="7"/>
      <c r="C18" s="8"/>
      <c r="D18" s="4"/>
    </row>
    <row r="19" spans="1:4" ht="17.399999999999999" x14ac:dyDescent="0.3">
      <c r="A19" s="9"/>
      <c r="B19" s="7"/>
      <c r="C19" s="8"/>
      <c r="D19" s="4"/>
    </row>
    <row r="20" spans="1:4" ht="17.399999999999999" x14ac:dyDescent="0.3">
      <c r="A20" s="9" t="s">
        <v>6</v>
      </c>
      <c r="B20" s="7"/>
      <c r="C20" s="8"/>
      <c r="D20" s="4"/>
    </row>
    <row r="21" spans="1:4" ht="17.399999999999999" x14ac:dyDescent="0.3">
      <c r="A21" s="9" t="s">
        <v>7</v>
      </c>
      <c r="B21" s="7"/>
      <c r="C21" s="8"/>
      <c r="D21" s="4"/>
    </row>
    <row r="22" spans="1:4" ht="17.399999999999999" x14ac:dyDescent="0.3">
      <c r="A22" s="9"/>
      <c r="B22" s="7"/>
      <c r="C22" s="8"/>
      <c r="D22" s="4"/>
    </row>
    <row r="23" spans="1:4" ht="17.399999999999999" x14ac:dyDescent="0.3">
      <c r="A23" s="7" t="s">
        <v>8</v>
      </c>
      <c r="B23" s="7"/>
      <c r="C23" s="10"/>
      <c r="D23" s="4"/>
    </row>
    <row r="24" spans="1:4" ht="17.399999999999999" x14ac:dyDescent="0.3">
      <c r="A24" s="7" t="s">
        <v>9</v>
      </c>
      <c r="B24" s="7"/>
      <c r="C24" s="10"/>
      <c r="D24" s="4"/>
    </row>
    <row r="25" spans="1:4" ht="17.399999999999999" x14ac:dyDescent="0.3">
      <c r="A25" s="7" t="s">
        <v>10</v>
      </c>
      <c r="B25" s="7"/>
      <c r="C25" s="10"/>
      <c r="D25" s="4"/>
    </row>
    <row r="26" spans="1:4" ht="17.399999999999999" x14ac:dyDescent="0.3">
      <c r="A26" s="7" t="s">
        <v>11</v>
      </c>
      <c r="B26" s="7"/>
      <c r="C26" s="10"/>
      <c r="D26" s="4"/>
    </row>
    <row r="27" spans="1:4" ht="17.399999999999999" x14ac:dyDescent="0.3">
      <c r="A27" s="11"/>
      <c r="B27" s="11"/>
      <c r="C27" s="12"/>
      <c r="D27" s="4"/>
    </row>
    <row r="28" spans="1:4" ht="17.399999999999999" x14ac:dyDescent="0.3">
      <c r="A28" s="13" t="s">
        <v>12</v>
      </c>
      <c r="B28" s="7"/>
      <c r="C28" s="8"/>
      <c r="D28" s="4"/>
    </row>
    <row r="29" spans="1:4" ht="17.399999999999999" x14ac:dyDescent="0.3">
      <c r="A29" s="6" t="s">
        <v>13</v>
      </c>
      <c r="B29" s="7"/>
      <c r="C29" s="8"/>
      <c r="D29" s="4"/>
    </row>
    <row r="30" spans="1:4" ht="17.399999999999999" x14ac:dyDescent="0.3">
      <c r="A30" s="9"/>
      <c r="B30" s="7"/>
      <c r="C30" s="8"/>
      <c r="D30" s="4"/>
    </row>
    <row r="31" spans="1:4" ht="17.399999999999999" x14ac:dyDescent="0.3">
      <c r="A31" s="13" t="s">
        <v>14</v>
      </c>
      <c r="B31" s="7"/>
      <c r="C31" s="8"/>
      <c r="D31" s="4"/>
    </row>
    <row r="32" spans="1:4" ht="17.399999999999999" x14ac:dyDescent="0.3">
      <c r="A32" s="2"/>
      <c r="B32" s="2"/>
      <c r="C32" s="14"/>
      <c r="D32" s="4"/>
    </row>
    <row r="33" spans="1:16" ht="17.399999999999999" x14ac:dyDescent="0.3">
      <c r="A33" s="2"/>
      <c r="B33" s="2"/>
      <c r="C33" s="14"/>
      <c r="D33" s="4"/>
    </row>
    <row r="34" spans="1:16" ht="17.399999999999999" x14ac:dyDescent="0.3">
      <c r="A34" s="13" t="s">
        <v>15</v>
      </c>
      <c r="B34" s="15"/>
      <c r="C34" s="8"/>
      <c r="D34" s="4"/>
    </row>
    <row r="35" spans="1:16" ht="17.399999999999999" x14ac:dyDescent="0.3">
      <c r="A35" s="16" t="s">
        <v>16</v>
      </c>
      <c r="B35" s="7"/>
      <c r="C35" s="8"/>
      <c r="D35" s="4"/>
    </row>
    <row r="36" spans="1:16" ht="17.399999999999999" x14ac:dyDescent="0.3">
      <c r="A36" s="16" t="s">
        <v>17</v>
      </c>
      <c r="B36" s="7"/>
      <c r="C36" s="8"/>
      <c r="D36" s="4"/>
    </row>
    <row r="37" spans="1:16" ht="17.399999999999999" x14ac:dyDescent="0.3">
      <c r="A37" s="2"/>
      <c r="B37" s="2"/>
      <c r="C37" s="14"/>
      <c r="D37" s="4"/>
    </row>
    <row r="38" spans="1:16" ht="17.399999999999999" x14ac:dyDescent="0.3">
      <c r="A38" s="1"/>
      <c r="B38" s="2"/>
      <c r="C38" s="3"/>
      <c r="D38" s="4"/>
      <c r="G38" s="17"/>
    </row>
    <row r="39" spans="1:16" ht="17.399999999999999" x14ac:dyDescent="0.3">
      <c r="A39" s="17" t="s">
        <v>18</v>
      </c>
      <c r="D39" s="4"/>
      <c r="P39" s="18" t="s">
        <v>19</v>
      </c>
    </row>
    <row r="40" spans="1:16" ht="17.399999999999999" x14ac:dyDescent="0.3">
      <c r="A40" s="19" t="s">
        <v>20</v>
      </c>
      <c r="B40" s="2"/>
      <c r="C40" s="3"/>
      <c r="D40" s="4"/>
    </row>
    <row r="41" spans="1:16" ht="17.399999999999999" x14ac:dyDescent="0.3">
      <c r="A41" s="1" t="s">
        <v>21</v>
      </c>
      <c r="B41" s="5"/>
      <c r="C41" s="20"/>
      <c r="D41" s="4"/>
    </row>
    <row r="42" spans="1:16" ht="17.399999999999999" x14ac:dyDescent="0.3">
      <c r="A42" s="1" t="s">
        <v>22</v>
      </c>
      <c r="B42" s="2"/>
      <c r="C42" s="21"/>
      <c r="D42" s="4"/>
    </row>
    <row r="43" spans="1:16" ht="17.399999999999999" x14ac:dyDescent="0.3">
      <c r="A43" s="1" t="s">
        <v>23</v>
      </c>
      <c r="B43" s="2"/>
      <c r="C43" s="3"/>
      <c r="D43" s="4"/>
    </row>
    <row r="44" spans="1:16" ht="17.399999999999999" x14ac:dyDescent="0.3">
      <c r="A44" s="1"/>
      <c r="B44" s="2"/>
      <c r="C44" s="3"/>
      <c r="D44" s="4"/>
    </row>
    <row r="45" spans="1:16" ht="17.399999999999999" x14ac:dyDescent="0.3">
      <c r="A45" s="19" t="s">
        <v>24</v>
      </c>
      <c r="B45" s="22"/>
      <c r="C45" s="14"/>
      <c r="D45" s="23" t="s">
        <v>25</v>
      </c>
    </row>
    <row r="46" spans="1:16" ht="17.399999999999999" x14ac:dyDescent="0.3">
      <c r="A46" s="19" t="s">
        <v>26</v>
      </c>
      <c r="B46" s="22"/>
      <c r="C46" s="14"/>
      <c r="D46" s="23"/>
    </row>
    <row r="47" spans="1:16" ht="17.399999999999999" x14ac:dyDescent="0.3">
      <c r="A47" s="22" t="s">
        <v>27</v>
      </c>
      <c r="C47" s="14"/>
      <c r="P47" s="24" t="s">
        <v>28</v>
      </c>
    </row>
    <row r="49" spans="1:8" ht="17.399999999999999" x14ac:dyDescent="0.3">
      <c r="A49" s="19" t="s">
        <v>31</v>
      </c>
    </row>
    <row r="50" spans="1:8" x14ac:dyDescent="0.3">
      <c r="A50" t="s">
        <v>32</v>
      </c>
    </row>
    <row r="51" spans="1:8" x14ac:dyDescent="0.3">
      <c r="A51" t="s">
        <v>33</v>
      </c>
    </row>
    <row r="53" spans="1:8" x14ac:dyDescent="0.3">
      <c r="A53" t="s">
        <v>34</v>
      </c>
    </row>
    <row r="55" spans="1:8" x14ac:dyDescent="0.3">
      <c r="A55" t="s">
        <v>35</v>
      </c>
      <c r="H55" t="s">
        <v>36</v>
      </c>
    </row>
  </sheetData>
  <mergeCells count="6">
    <mergeCell ref="A1:P1"/>
    <mergeCell ref="A2:P2"/>
    <mergeCell ref="A3:P3"/>
    <mergeCell ref="A4:P4"/>
    <mergeCell ref="A13:P13"/>
    <mergeCell ref="A5:P5"/>
  </mergeCells>
  <hyperlinks>
    <hyperlink ref="A5" r:id="rId1" xr:uid="{27B99084-D731-403B-95FE-81DA197A9601}"/>
  </hyperlinks>
  <pageMargins left="0.7" right="0.7" top="0.75" bottom="0.75" header="0.3" footer="0.3"/>
  <pageSetup paperSize="9" scale="5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25485-4F61-4A09-93FE-E9B8BD853E85}">
  <sheetPr>
    <tabColor theme="4" tint="-0.249977111117893"/>
  </sheetPr>
  <dimension ref="A1:D374"/>
  <sheetViews>
    <sheetView view="pageBreakPreview" zoomScaleNormal="100" zoomScaleSheetLayoutView="100" workbookViewId="0"/>
  </sheetViews>
  <sheetFormatPr defaultColWidth="9.109375" defaultRowHeight="13.8" x14ac:dyDescent="0.3"/>
  <cols>
    <col min="1" max="1" width="22.109375" style="45" customWidth="1"/>
    <col min="2" max="2" width="105.6640625" style="45" customWidth="1"/>
    <col min="3" max="3" width="32.44140625" style="45" customWidth="1"/>
    <col min="4" max="4" width="12.44140625" style="247" customWidth="1"/>
    <col min="5" max="16384" width="9.109375" style="45"/>
  </cols>
  <sheetData>
    <row r="1" spans="1:4" s="91" customFormat="1" ht="25.8" x14ac:dyDescent="0.5">
      <c r="A1" s="89"/>
      <c r="B1" s="90" t="s">
        <v>37</v>
      </c>
      <c r="C1" s="90"/>
      <c r="D1" s="241"/>
    </row>
    <row r="2" spans="1:4" s="87" customFormat="1" ht="87" x14ac:dyDescent="0.35">
      <c r="A2" s="250" t="s">
        <v>769</v>
      </c>
      <c r="B2" s="26" t="s">
        <v>781</v>
      </c>
      <c r="C2" s="25"/>
      <c r="D2" s="252">
        <v>5400</v>
      </c>
    </row>
    <row r="3" spans="1:4" x14ac:dyDescent="0.3">
      <c r="A3" s="56"/>
      <c r="B3" s="46" t="s">
        <v>40</v>
      </c>
      <c r="C3" s="47"/>
      <c r="D3" s="253"/>
    </row>
    <row r="4" spans="1:4" ht="12" customHeight="1" x14ac:dyDescent="0.3">
      <c r="A4" s="57" t="s">
        <v>624</v>
      </c>
      <c r="B4" s="49" t="s">
        <v>625</v>
      </c>
      <c r="C4" s="50"/>
      <c r="D4" s="254">
        <v>760</v>
      </c>
    </row>
    <row r="5" spans="1:4" ht="12" customHeight="1" x14ac:dyDescent="0.3">
      <c r="A5" s="57" t="s">
        <v>41</v>
      </c>
      <c r="B5" s="49" t="s">
        <v>42</v>
      </c>
      <c r="C5" s="51"/>
      <c r="D5" s="254">
        <v>220</v>
      </c>
    </row>
    <row r="6" spans="1:4" ht="12" customHeight="1" x14ac:dyDescent="0.3">
      <c r="A6" s="54" t="s">
        <v>770</v>
      </c>
      <c r="B6" s="52" t="s">
        <v>774</v>
      </c>
      <c r="C6" s="53" t="s">
        <v>783</v>
      </c>
      <c r="D6" s="255">
        <v>215</v>
      </c>
    </row>
    <row r="7" spans="1:4" ht="12" customHeight="1" x14ac:dyDescent="0.3">
      <c r="A7" s="54" t="s">
        <v>771</v>
      </c>
      <c r="B7" s="52" t="s">
        <v>775</v>
      </c>
      <c r="C7" s="53" t="s">
        <v>48</v>
      </c>
      <c r="D7" s="255">
        <v>185</v>
      </c>
    </row>
    <row r="8" spans="1:4" ht="12" customHeight="1" x14ac:dyDescent="0.3">
      <c r="A8" s="54" t="s">
        <v>772</v>
      </c>
      <c r="B8" s="52" t="s">
        <v>776</v>
      </c>
      <c r="C8" s="53" t="s">
        <v>48</v>
      </c>
      <c r="D8" s="255">
        <v>185</v>
      </c>
    </row>
    <row r="9" spans="1:4" ht="12" customHeight="1" x14ac:dyDescent="0.3">
      <c r="A9" s="54" t="s">
        <v>773</v>
      </c>
      <c r="B9" s="52" t="s">
        <v>777</v>
      </c>
      <c r="C9" s="53" t="s">
        <v>48</v>
      </c>
      <c r="D9" s="255">
        <v>185</v>
      </c>
    </row>
    <row r="10" spans="1:4" x14ac:dyDescent="0.3">
      <c r="A10" s="54"/>
      <c r="B10" s="52"/>
      <c r="C10" s="53"/>
      <c r="D10" s="255"/>
    </row>
    <row r="11" spans="1:4" s="87" customFormat="1" ht="87" x14ac:dyDescent="0.35">
      <c r="A11" s="152" t="s">
        <v>38</v>
      </c>
      <c r="B11" s="26" t="s">
        <v>39</v>
      </c>
      <c r="C11" s="25"/>
      <c r="D11" s="252">
        <v>5000</v>
      </c>
    </row>
    <row r="12" spans="1:4" x14ac:dyDescent="0.3">
      <c r="A12" s="56"/>
      <c r="B12" s="46" t="s">
        <v>40</v>
      </c>
      <c r="C12" s="47"/>
      <c r="D12" s="253"/>
    </row>
    <row r="13" spans="1:4" ht="12" customHeight="1" x14ac:dyDescent="0.3">
      <c r="A13" s="57" t="s">
        <v>624</v>
      </c>
      <c r="B13" s="49" t="s">
        <v>625</v>
      </c>
      <c r="C13" s="50"/>
      <c r="D13" s="254">
        <v>760</v>
      </c>
    </row>
    <row r="14" spans="1:4" ht="12" customHeight="1" x14ac:dyDescent="0.3">
      <c r="A14" s="57" t="s">
        <v>41</v>
      </c>
      <c r="B14" s="49" t="s">
        <v>42</v>
      </c>
      <c r="C14" s="51"/>
      <c r="D14" s="254">
        <v>220</v>
      </c>
    </row>
    <row r="15" spans="1:4" ht="12" customHeight="1" x14ac:dyDescent="0.3">
      <c r="A15" s="54" t="s">
        <v>43</v>
      </c>
      <c r="B15" s="52" t="s">
        <v>44</v>
      </c>
      <c r="C15" s="53" t="s">
        <v>45</v>
      </c>
      <c r="D15" s="255">
        <v>215</v>
      </c>
    </row>
    <row r="16" spans="1:4" ht="12" customHeight="1" x14ac:dyDescent="0.3">
      <c r="A16" s="54" t="s">
        <v>46</v>
      </c>
      <c r="B16" s="52" t="s">
        <v>47</v>
      </c>
      <c r="C16" s="53" t="s">
        <v>48</v>
      </c>
      <c r="D16" s="255">
        <v>185</v>
      </c>
    </row>
    <row r="17" spans="1:4" ht="12" customHeight="1" x14ac:dyDescent="0.3">
      <c r="A17" s="54" t="s">
        <v>49</v>
      </c>
      <c r="B17" s="52" t="s">
        <v>50</v>
      </c>
      <c r="C17" s="53" t="s">
        <v>48</v>
      </c>
      <c r="D17" s="255">
        <v>185</v>
      </c>
    </row>
    <row r="18" spans="1:4" ht="12" customHeight="1" x14ac:dyDescent="0.3">
      <c r="A18" s="54" t="s">
        <v>51</v>
      </c>
      <c r="B18" s="52" t="s">
        <v>52</v>
      </c>
      <c r="C18" s="53" t="s">
        <v>48</v>
      </c>
      <c r="D18" s="255">
        <v>185</v>
      </c>
    </row>
    <row r="19" spans="1:4" x14ac:dyDescent="0.3">
      <c r="A19" s="54"/>
      <c r="B19" s="52"/>
      <c r="C19" s="53"/>
      <c r="D19" s="255"/>
    </row>
    <row r="20" spans="1:4" s="87" customFormat="1" ht="90.75" customHeight="1" x14ac:dyDescent="0.35">
      <c r="A20" s="251" t="s">
        <v>778</v>
      </c>
      <c r="B20" s="26" t="s">
        <v>782</v>
      </c>
      <c r="C20" s="25"/>
      <c r="D20" s="252">
        <v>4500</v>
      </c>
    </row>
    <row r="21" spans="1:4" x14ac:dyDescent="0.3">
      <c r="A21" s="56"/>
      <c r="B21" s="46" t="s">
        <v>40</v>
      </c>
      <c r="C21" s="47"/>
      <c r="D21" s="253"/>
    </row>
    <row r="22" spans="1:4" x14ac:dyDescent="0.3">
      <c r="A22" s="57" t="s">
        <v>624</v>
      </c>
      <c r="B22" s="49" t="s">
        <v>625</v>
      </c>
      <c r="C22" s="50"/>
      <c r="D22" s="254">
        <v>760</v>
      </c>
    </row>
    <row r="23" spans="1:4" x14ac:dyDescent="0.3">
      <c r="A23" s="54" t="s">
        <v>770</v>
      </c>
      <c r="B23" s="52" t="s">
        <v>774</v>
      </c>
      <c r="C23" s="53" t="s">
        <v>783</v>
      </c>
      <c r="D23" s="255">
        <v>215</v>
      </c>
    </row>
    <row r="24" spans="1:4" x14ac:dyDescent="0.3">
      <c r="A24" s="54" t="s">
        <v>771</v>
      </c>
      <c r="B24" s="52" t="s">
        <v>775</v>
      </c>
      <c r="C24" s="53" t="s">
        <v>48</v>
      </c>
      <c r="D24" s="255">
        <v>185</v>
      </c>
    </row>
    <row r="25" spans="1:4" x14ac:dyDescent="0.3">
      <c r="A25" s="54" t="s">
        <v>772</v>
      </c>
      <c r="B25" s="52" t="s">
        <v>776</v>
      </c>
      <c r="C25" s="53" t="s">
        <v>48</v>
      </c>
      <c r="D25" s="255">
        <v>185</v>
      </c>
    </row>
    <row r="26" spans="1:4" x14ac:dyDescent="0.3">
      <c r="A26" s="54" t="s">
        <v>773</v>
      </c>
      <c r="B26" s="52" t="s">
        <v>777</v>
      </c>
      <c r="C26" s="53" t="s">
        <v>48</v>
      </c>
      <c r="D26" s="255">
        <v>185</v>
      </c>
    </row>
    <row r="27" spans="1:4" x14ac:dyDescent="0.3">
      <c r="A27" s="54"/>
      <c r="B27" s="52"/>
      <c r="C27" s="53"/>
      <c r="D27" s="255"/>
    </row>
    <row r="28" spans="1:4" s="87" customFormat="1" ht="73.5" customHeight="1" x14ac:dyDescent="0.35">
      <c r="A28" s="251" t="s">
        <v>779</v>
      </c>
      <c r="B28" s="26" t="s">
        <v>784</v>
      </c>
      <c r="C28" s="25"/>
      <c r="D28" s="252">
        <v>4100</v>
      </c>
    </row>
    <row r="29" spans="1:4" x14ac:dyDescent="0.3">
      <c r="A29" s="56"/>
      <c r="B29" s="46" t="s">
        <v>40</v>
      </c>
      <c r="C29" s="47"/>
      <c r="D29" s="253"/>
    </row>
    <row r="30" spans="1:4" x14ac:dyDescent="0.3">
      <c r="A30" s="57" t="s">
        <v>624</v>
      </c>
      <c r="B30" s="49" t="s">
        <v>625</v>
      </c>
      <c r="C30" s="50"/>
      <c r="D30" s="254">
        <v>760</v>
      </c>
    </row>
    <row r="31" spans="1:4" x14ac:dyDescent="0.3">
      <c r="A31" s="54" t="s">
        <v>770</v>
      </c>
      <c r="B31" s="52" t="s">
        <v>774</v>
      </c>
      <c r="C31" s="53" t="s">
        <v>783</v>
      </c>
      <c r="D31" s="255">
        <v>215</v>
      </c>
    </row>
    <row r="32" spans="1:4" x14ac:dyDescent="0.3">
      <c r="A32" s="54" t="s">
        <v>771</v>
      </c>
      <c r="B32" s="52" t="s">
        <v>775</v>
      </c>
      <c r="C32" s="53" t="s">
        <v>48</v>
      </c>
      <c r="D32" s="255">
        <v>185</v>
      </c>
    </row>
    <row r="33" spans="1:4" x14ac:dyDescent="0.3">
      <c r="A33" s="54" t="s">
        <v>772</v>
      </c>
      <c r="B33" s="52" t="s">
        <v>776</v>
      </c>
      <c r="C33" s="53" t="s">
        <v>48</v>
      </c>
      <c r="D33" s="255">
        <v>185</v>
      </c>
    </row>
    <row r="34" spans="1:4" x14ac:dyDescent="0.3">
      <c r="A34" s="54" t="s">
        <v>773</v>
      </c>
      <c r="B34" s="52" t="s">
        <v>777</v>
      </c>
      <c r="C34" s="53" t="s">
        <v>48</v>
      </c>
      <c r="D34" s="255">
        <v>185</v>
      </c>
    </row>
    <row r="35" spans="1:4" x14ac:dyDescent="0.3">
      <c r="A35" s="54"/>
      <c r="B35" s="27"/>
      <c r="C35" s="53"/>
      <c r="D35" s="255"/>
    </row>
    <row r="36" spans="1:4" s="87" customFormat="1" ht="66.75" customHeight="1" x14ac:dyDescent="0.35">
      <c r="A36" s="251" t="s">
        <v>785</v>
      </c>
      <c r="B36" s="26" t="s">
        <v>786</v>
      </c>
      <c r="C36" s="25"/>
      <c r="D36" s="252">
        <v>3350</v>
      </c>
    </row>
    <row r="37" spans="1:4" x14ac:dyDescent="0.3">
      <c r="A37" s="56"/>
      <c r="B37" s="46" t="s">
        <v>55</v>
      </c>
      <c r="C37" s="47"/>
      <c r="D37" s="253"/>
    </row>
    <row r="38" spans="1:4" x14ac:dyDescent="0.3">
      <c r="A38" s="57" t="s">
        <v>624</v>
      </c>
      <c r="B38" s="49" t="s">
        <v>625</v>
      </c>
      <c r="C38" s="50"/>
      <c r="D38" s="254">
        <v>760</v>
      </c>
    </row>
    <row r="39" spans="1:4" x14ac:dyDescent="0.3">
      <c r="A39" s="54" t="s">
        <v>770</v>
      </c>
      <c r="B39" s="52" t="s">
        <v>774</v>
      </c>
      <c r="C39" s="53" t="s">
        <v>783</v>
      </c>
      <c r="D39" s="255">
        <v>215</v>
      </c>
    </row>
    <row r="40" spans="1:4" x14ac:dyDescent="0.3">
      <c r="A40" s="54" t="s">
        <v>771</v>
      </c>
      <c r="B40" s="52" t="s">
        <v>775</v>
      </c>
      <c r="C40" s="53" t="s">
        <v>48</v>
      </c>
      <c r="D40" s="255">
        <v>185</v>
      </c>
    </row>
    <row r="41" spans="1:4" x14ac:dyDescent="0.3">
      <c r="A41" s="54" t="s">
        <v>772</v>
      </c>
      <c r="B41" s="52" t="s">
        <v>776</v>
      </c>
      <c r="C41" s="53" t="s">
        <v>48</v>
      </c>
      <c r="D41" s="255">
        <v>185</v>
      </c>
    </row>
    <row r="42" spans="1:4" x14ac:dyDescent="0.3">
      <c r="A42" s="54" t="s">
        <v>773</v>
      </c>
      <c r="B42" s="52" t="s">
        <v>777</v>
      </c>
      <c r="C42" s="53" t="s">
        <v>48</v>
      </c>
      <c r="D42" s="255">
        <v>185</v>
      </c>
    </row>
    <row r="43" spans="1:4" x14ac:dyDescent="0.3">
      <c r="A43" s="54"/>
      <c r="B43" s="27"/>
      <c r="C43" s="53"/>
      <c r="D43" s="255"/>
    </row>
    <row r="44" spans="1:4" s="87" customFormat="1" ht="66.75" customHeight="1" x14ac:dyDescent="0.35">
      <c r="A44" s="88" t="s">
        <v>53</v>
      </c>
      <c r="B44" s="26" t="s">
        <v>54</v>
      </c>
      <c r="C44" s="25"/>
      <c r="D44" s="252">
        <v>2800</v>
      </c>
    </row>
    <row r="45" spans="1:4" x14ac:dyDescent="0.3">
      <c r="A45" s="56"/>
      <c r="B45" s="46" t="s">
        <v>55</v>
      </c>
      <c r="C45" s="47"/>
      <c r="D45" s="253"/>
    </row>
    <row r="46" spans="1:4" x14ac:dyDescent="0.3">
      <c r="A46" s="57" t="s">
        <v>624</v>
      </c>
      <c r="B46" s="49" t="s">
        <v>625</v>
      </c>
      <c r="C46" s="50"/>
      <c r="D46" s="254">
        <v>760</v>
      </c>
    </row>
    <row r="47" spans="1:4" x14ac:dyDescent="0.3">
      <c r="A47" s="54" t="s">
        <v>43</v>
      </c>
      <c r="B47" s="52" t="s">
        <v>44</v>
      </c>
      <c r="C47" s="53" t="s">
        <v>45</v>
      </c>
      <c r="D47" s="255">
        <v>215</v>
      </c>
    </row>
    <row r="48" spans="1:4" x14ac:dyDescent="0.3">
      <c r="A48" s="54" t="s">
        <v>46</v>
      </c>
      <c r="B48" s="52" t="s">
        <v>47</v>
      </c>
      <c r="C48" s="53" t="s">
        <v>48</v>
      </c>
      <c r="D48" s="255">
        <v>185</v>
      </c>
    </row>
    <row r="49" spans="1:4" x14ac:dyDescent="0.3">
      <c r="A49" s="54" t="s">
        <v>49</v>
      </c>
      <c r="B49" s="52" t="s">
        <v>50</v>
      </c>
      <c r="C49" s="53" t="s">
        <v>48</v>
      </c>
      <c r="D49" s="255">
        <v>185</v>
      </c>
    </row>
    <row r="50" spans="1:4" x14ac:dyDescent="0.3">
      <c r="A50" s="54" t="s">
        <v>51</v>
      </c>
      <c r="B50" s="52" t="s">
        <v>52</v>
      </c>
      <c r="C50" s="53" t="s">
        <v>48</v>
      </c>
      <c r="D50" s="255">
        <v>185</v>
      </c>
    </row>
    <row r="51" spans="1:4" x14ac:dyDescent="0.3">
      <c r="A51" s="54"/>
      <c r="B51" s="27"/>
      <c r="C51" s="53"/>
      <c r="D51" s="255"/>
    </row>
    <row r="52" spans="1:4" s="87" customFormat="1" ht="56.25" customHeight="1" x14ac:dyDescent="0.35">
      <c r="A52" s="251" t="s">
        <v>780</v>
      </c>
      <c r="B52" s="26" t="s">
        <v>787</v>
      </c>
      <c r="C52" s="25"/>
      <c r="D52" s="252">
        <v>2900</v>
      </c>
    </row>
    <row r="53" spans="1:4" x14ac:dyDescent="0.3">
      <c r="A53" s="56"/>
      <c r="B53" s="46" t="s">
        <v>55</v>
      </c>
      <c r="C53" s="47"/>
      <c r="D53" s="253"/>
    </row>
    <row r="54" spans="1:4" x14ac:dyDescent="0.3">
      <c r="A54" s="57" t="s">
        <v>624</v>
      </c>
      <c r="B54" s="49" t="s">
        <v>625</v>
      </c>
      <c r="C54" s="50"/>
      <c r="D54" s="254">
        <v>760</v>
      </c>
    </row>
    <row r="55" spans="1:4" x14ac:dyDescent="0.3">
      <c r="A55" s="54" t="s">
        <v>770</v>
      </c>
      <c r="B55" s="52" t="s">
        <v>774</v>
      </c>
      <c r="C55" s="53" t="s">
        <v>783</v>
      </c>
      <c r="D55" s="255">
        <v>215</v>
      </c>
    </row>
    <row r="56" spans="1:4" x14ac:dyDescent="0.3">
      <c r="A56" s="54" t="s">
        <v>771</v>
      </c>
      <c r="B56" s="52" t="s">
        <v>775</v>
      </c>
      <c r="C56" s="53" t="s">
        <v>48</v>
      </c>
      <c r="D56" s="255">
        <v>185</v>
      </c>
    </row>
    <row r="57" spans="1:4" x14ac:dyDescent="0.3">
      <c r="A57" s="54" t="s">
        <v>772</v>
      </c>
      <c r="B57" s="52" t="s">
        <v>776</v>
      </c>
      <c r="C57" s="53" t="s">
        <v>48</v>
      </c>
      <c r="D57" s="255">
        <v>185</v>
      </c>
    </row>
    <row r="58" spans="1:4" x14ac:dyDescent="0.3">
      <c r="A58" s="54" t="s">
        <v>773</v>
      </c>
      <c r="B58" s="52" t="s">
        <v>777</v>
      </c>
      <c r="C58" s="53" t="s">
        <v>48</v>
      </c>
      <c r="D58" s="255">
        <v>185</v>
      </c>
    </row>
    <row r="59" spans="1:4" x14ac:dyDescent="0.3">
      <c r="A59" s="54"/>
      <c r="B59" s="52"/>
      <c r="C59" s="53"/>
      <c r="D59" s="255"/>
    </row>
    <row r="60" spans="1:4" s="87" customFormat="1" ht="56.25" customHeight="1" x14ac:dyDescent="0.35">
      <c r="A60" s="88" t="s">
        <v>56</v>
      </c>
      <c r="B60" s="26" t="s">
        <v>57</v>
      </c>
      <c r="C60" s="25"/>
      <c r="D60" s="252">
        <v>2600</v>
      </c>
    </row>
    <row r="61" spans="1:4" ht="39.6" x14ac:dyDescent="0.3">
      <c r="A61" s="58"/>
      <c r="B61" s="55" t="s">
        <v>58</v>
      </c>
      <c r="C61" s="47"/>
      <c r="D61" s="256"/>
    </row>
    <row r="62" spans="1:4" x14ac:dyDescent="0.3">
      <c r="A62" s="56"/>
      <c r="B62" s="46" t="s">
        <v>55</v>
      </c>
      <c r="C62" s="47"/>
      <c r="D62" s="253"/>
    </row>
    <row r="63" spans="1:4" x14ac:dyDescent="0.3">
      <c r="A63" s="57" t="s">
        <v>624</v>
      </c>
      <c r="B63" s="49" t="s">
        <v>625</v>
      </c>
      <c r="C63" s="50"/>
      <c r="D63" s="254">
        <v>760</v>
      </c>
    </row>
    <row r="64" spans="1:4" x14ac:dyDescent="0.3">
      <c r="A64" s="54" t="s">
        <v>43</v>
      </c>
      <c r="B64" s="52" t="s">
        <v>44</v>
      </c>
      <c r="C64" s="53" t="s">
        <v>45</v>
      </c>
      <c r="D64" s="255">
        <v>215</v>
      </c>
    </row>
    <row r="65" spans="1:4" x14ac:dyDescent="0.3">
      <c r="A65" s="54" t="s">
        <v>46</v>
      </c>
      <c r="B65" s="52" t="s">
        <v>47</v>
      </c>
      <c r="C65" s="53" t="s">
        <v>48</v>
      </c>
      <c r="D65" s="255">
        <v>185</v>
      </c>
    </row>
    <row r="66" spans="1:4" x14ac:dyDescent="0.3">
      <c r="A66" s="54" t="s">
        <v>49</v>
      </c>
      <c r="B66" s="52" t="s">
        <v>50</v>
      </c>
      <c r="C66" s="53" t="s">
        <v>48</v>
      </c>
      <c r="D66" s="255">
        <v>185</v>
      </c>
    </row>
    <row r="67" spans="1:4" x14ac:dyDescent="0.3">
      <c r="A67" s="54" t="s">
        <v>51</v>
      </c>
      <c r="B67" s="52" t="s">
        <v>52</v>
      </c>
      <c r="C67" s="53" t="s">
        <v>48</v>
      </c>
      <c r="D67" s="255">
        <v>185</v>
      </c>
    </row>
    <row r="68" spans="1:4" x14ac:dyDescent="0.3">
      <c r="A68" s="54"/>
      <c r="B68" s="52"/>
      <c r="C68" s="53"/>
      <c r="D68" s="255"/>
    </row>
    <row r="69" spans="1:4" s="87" customFormat="1" ht="52.2" x14ac:dyDescent="0.35">
      <c r="A69" s="88" t="s">
        <v>59</v>
      </c>
      <c r="B69" s="26" t="s">
        <v>60</v>
      </c>
      <c r="C69" s="25"/>
      <c r="D69" s="252">
        <v>2200</v>
      </c>
    </row>
    <row r="70" spans="1:4" ht="39.6" x14ac:dyDescent="0.3">
      <c r="A70" s="58"/>
      <c r="B70" s="55" t="s">
        <v>61</v>
      </c>
      <c r="C70" s="47"/>
      <c r="D70" s="256"/>
    </row>
    <row r="71" spans="1:4" x14ac:dyDescent="0.3">
      <c r="A71" s="56"/>
      <c r="B71" s="46" t="s">
        <v>55</v>
      </c>
      <c r="C71" s="47"/>
      <c r="D71" s="253"/>
    </row>
    <row r="72" spans="1:4" x14ac:dyDescent="0.3">
      <c r="A72" s="57" t="s">
        <v>624</v>
      </c>
      <c r="B72" s="49" t="s">
        <v>625</v>
      </c>
      <c r="C72" s="50"/>
      <c r="D72" s="254">
        <v>760</v>
      </c>
    </row>
    <row r="73" spans="1:4" x14ac:dyDescent="0.3">
      <c r="A73" s="54" t="s">
        <v>43</v>
      </c>
      <c r="B73" s="52" t="s">
        <v>44</v>
      </c>
      <c r="C73" s="53" t="s">
        <v>45</v>
      </c>
      <c r="D73" s="255">
        <v>215</v>
      </c>
    </row>
    <row r="74" spans="1:4" x14ac:dyDescent="0.3">
      <c r="A74" s="54" t="s">
        <v>46</v>
      </c>
      <c r="B74" s="52" t="s">
        <v>47</v>
      </c>
      <c r="C74" s="53" t="s">
        <v>48</v>
      </c>
      <c r="D74" s="255">
        <v>185</v>
      </c>
    </row>
    <row r="75" spans="1:4" x14ac:dyDescent="0.3">
      <c r="A75" s="54" t="s">
        <v>49</v>
      </c>
      <c r="B75" s="52" t="s">
        <v>50</v>
      </c>
      <c r="C75" s="53" t="s">
        <v>48</v>
      </c>
      <c r="D75" s="255">
        <v>185</v>
      </c>
    </row>
    <row r="76" spans="1:4" x14ac:dyDescent="0.3">
      <c r="A76" s="54" t="s">
        <v>51</v>
      </c>
      <c r="B76" s="52" t="s">
        <v>52</v>
      </c>
      <c r="C76" s="53" t="s">
        <v>48</v>
      </c>
      <c r="D76" s="255">
        <v>185</v>
      </c>
    </row>
    <row r="77" spans="1:4" x14ac:dyDescent="0.3">
      <c r="A77" s="59"/>
      <c r="B77" s="60"/>
      <c r="C77" s="61"/>
      <c r="D77" s="257"/>
    </row>
    <row r="78" spans="1:4" s="91" customFormat="1" ht="25.8" x14ac:dyDescent="0.5">
      <c r="A78" s="92"/>
      <c r="B78" s="90" t="s">
        <v>62</v>
      </c>
      <c r="C78" s="90"/>
      <c r="D78" s="242"/>
    </row>
    <row r="79" spans="1:4" s="87" customFormat="1" ht="67.5" customHeight="1" x14ac:dyDescent="0.35">
      <c r="A79" s="152" t="s">
        <v>575</v>
      </c>
      <c r="B79" s="26" t="s">
        <v>588</v>
      </c>
      <c r="C79" s="25"/>
      <c r="D79" s="258">
        <v>8000</v>
      </c>
    </row>
    <row r="80" spans="1:4" x14ac:dyDescent="0.3">
      <c r="A80" s="62"/>
      <c r="B80" s="46" t="s">
        <v>725</v>
      </c>
      <c r="C80" s="63"/>
      <c r="D80" s="253"/>
    </row>
    <row r="81" spans="1:4" x14ac:dyDescent="0.3">
      <c r="A81" s="57" t="s">
        <v>624</v>
      </c>
      <c r="B81" s="49" t="s">
        <v>625</v>
      </c>
      <c r="C81" s="50"/>
      <c r="D81" s="255">
        <v>760</v>
      </c>
    </row>
    <row r="82" spans="1:4" x14ac:dyDescent="0.3">
      <c r="A82" s="57" t="s">
        <v>41</v>
      </c>
      <c r="B82" s="49" t="s">
        <v>42</v>
      </c>
      <c r="C82" s="64"/>
      <c r="D82" s="255">
        <v>220</v>
      </c>
    </row>
    <row r="83" spans="1:4" x14ac:dyDescent="0.3">
      <c r="A83" s="54" t="s">
        <v>576</v>
      </c>
      <c r="B83" s="52" t="s">
        <v>577</v>
      </c>
      <c r="C83" s="53" t="s">
        <v>64</v>
      </c>
      <c r="D83" s="255">
        <v>440</v>
      </c>
    </row>
    <row r="84" spans="1:4" x14ac:dyDescent="0.3">
      <c r="A84" s="54" t="s">
        <v>578</v>
      </c>
      <c r="B84" s="52" t="s">
        <v>579</v>
      </c>
      <c r="C84" s="53" t="s">
        <v>65</v>
      </c>
      <c r="D84" s="255">
        <v>310</v>
      </c>
    </row>
    <row r="85" spans="1:4" x14ac:dyDescent="0.3">
      <c r="A85" s="54" t="s">
        <v>580</v>
      </c>
      <c r="B85" s="52" t="s">
        <v>581</v>
      </c>
      <c r="C85" s="53" t="s">
        <v>65</v>
      </c>
      <c r="D85" s="255">
        <v>310</v>
      </c>
    </row>
    <row r="86" spans="1:4" x14ac:dyDescent="0.3">
      <c r="A86" s="54" t="s">
        <v>582</v>
      </c>
      <c r="B86" s="52" t="s">
        <v>583</v>
      </c>
      <c r="C86" s="53" t="s">
        <v>65</v>
      </c>
      <c r="D86" s="255">
        <v>310</v>
      </c>
    </row>
    <row r="87" spans="1:4" x14ac:dyDescent="0.3">
      <c r="A87" s="54"/>
      <c r="B87" s="27"/>
      <c r="C87" s="65"/>
      <c r="D87" s="255"/>
    </row>
    <row r="88" spans="1:4" s="87" customFormat="1" ht="65.25" customHeight="1" x14ac:dyDescent="0.35">
      <c r="A88" s="152" t="s">
        <v>584</v>
      </c>
      <c r="B88" s="26" t="s">
        <v>586</v>
      </c>
      <c r="C88" s="25"/>
      <c r="D88" s="258">
        <v>6900</v>
      </c>
    </row>
    <row r="89" spans="1:4" x14ac:dyDescent="0.3">
      <c r="A89" s="62"/>
      <c r="B89" s="46" t="s">
        <v>725</v>
      </c>
      <c r="C89" s="63"/>
      <c r="D89" s="253"/>
    </row>
    <row r="90" spans="1:4" x14ac:dyDescent="0.3">
      <c r="A90" s="57" t="s">
        <v>624</v>
      </c>
      <c r="B90" s="49" t="s">
        <v>625</v>
      </c>
      <c r="C90" s="50"/>
      <c r="D90" s="255">
        <v>760</v>
      </c>
    </row>
    <row r="91" spans="1:4" x14ac:dyDescent="0.3">
      <c r="A91" s="57" t="s">
        <v>41</v>
      </c>
      <c r="B91" s="49" t="s">
        <v>42</v>
      </c>
      <c r="C91" s="64"/>
      <c r="D91" s="255">
        <v>220</v>
      </c>
    </row>
    <row r="92" spans="1:4" x14ac:dyDescent="0.3">
      <c r="A92" s="54" t="s">
        <v>576</v>
      </c>
      <c r="B92" s="52" t="s">
        <v>577</v>
      </c>
      <c r="C92" s="53" t="s">
        <v>64</v>
      </c>
      <c r="D92" s="255">
        <v>440</v>
      </c>
    </row>
    <row r="93" spans="1:4" x14ac:dyDescent="0.3">
      <c r="A93" s="54" t="s">
        <v>578</v>
      </c>
      <c r="B93" s="52" t="s">
        <v>579</v>
      </c>
      <c r="C93" s="53" t="s">
        <v>65</v>
      </c>
      <c r="D93" s="255">
        <v>310</v>
      </c>
    </row>
    <row r="94" spans="1:4" x14ac:dyDescent="0.3">
      <c r="A94" s="54" t="s">
        <v>580</v>
      </c>
      <c r="B94" s="52" t="s">
        <v>581</v>
      </c>
      <c r="C94" s="53" t="s">
        <v>65</v>
      </c>
      <c r="D94" s="255">
        <v>310</v>
      </c>
    </row>
    <row r="95" spans="1:4" x14ac:dyDescent="0.3">
      <c r="A95" s="54" t="s">
        <v>582</v>
      </c>
      <c r="B95" s="52" t="s">
        <v>583</v>
      </c>
      <c r="C95" s="53" t="s">
        <v>65</v>
      </c>
      <c r="D95" s="255">
        <v>310</v>
      </c>
    </row>
    <row r="96" spans="1:4" x14ac:dyDescent="0.3">
      <c r="A96" s="54"/>
      <c r="B96" s="52"/>
      <c r="C96" s="53"/>
      <c r="D96" s="255"/>
    </row>
    <row r="97" spans="1:4" ht="63" customHeight="1" x14ac:dyDescent="0.3">
      <c r="A97" s="152" t="s">
        <v>585</v>
      </c>
      <c r="B97" s="26" t="s">
        <v>587</v>
      </c>
      <c r="C97" s="25"/>
      <c r="D97" s="258">
        <v>4500</v>
      </c>
    </row>
    <row r="98" spans="1:4" x14ac:dyDescent="0.3">
      <c r="A98" s="62"/>
      <c r="B98" s="46" t="s">
        <v>725</v>
      </c>
      <c r="C98" s="63"/>
      <c r="D98" s="253"/>
    </row>
    <row r="99" spans="1:4" x14ac:dyDescent="0.3">
      <c r="A99" s="57" t="s">
        <v>624</v>
      </c>
      <c r="B99" s="49" t="s">
        <v>625</v>
      </c>
      <c r="C99" s="50"/>
      <c r="D99" s="255">
        <v>760</v>
      </c>
    </row>
    <row r="100" spans="1:4" x14ac:dyDescent="0.3">
      <c r="A100" s="57" t="s">
        <v>41</v>
      </c>
      <c r="B100" s="49" t="s">
        <v>42</v>
      </c>
      <c r="C100" s="64"/>
      <c r="D100" s="255">
        <v>220</v>
      </c>
    </row>
    <row r="101" spans="1:4" x14ac:dyDescent="0.3">
      <c r="A101" s="54" t="s">
        <v>576</v>
      </c>
      <c r="B101" s="52" t="s">
        <v>577</v>
      </c>
      <c r="C101" s="53" t="s">
        <v>64</v>
      </c>
      <c r="D101" s="255">
        <v>440</v>
      </c>
    </row>
    <row r="102" spans="1:4" x14ac:dyDescent="0.3">
      <c r="A102" s="54" t="s">
        <v>578</v>
      </c>
      <c r="B102" s="52" t="s">
        <v>579</v>
      </c>
      <c r="C102" s="53" t="s">
        <v>65</v>
      </c>
      <c r="D102" s="255">
        <v>310</v>
      </c>
    </row>
    <row r="103" spans="1:4" x14ac:dyDescent="0.3">
      <c r="A103" s="54" t="s">
        <v>580</v>
      </c>
      <c r="B103" s="52" t="s">
        <v>581</v>
      </c>
      <c r="C103" s="53" t="s">
        <v>65</v>
      </c>
      <c r="D103" s="255">
        <v>310</v>
      </c>
    </row>
    <row r="104" spans="1:4" x14ac:dyDescent="0.3">
      <c r="A104" s="54" t="s">
        <v>582</v>
      </c>
      <c r="B104" s="52" t="s">
        <v>583</v>
      </c>
      <c r="C104" s="53" t="s">
        <v>65</v>
      </c>
      <c r="D104" s="255">
        <v>310</v>
      </c>
    </row>
    <row r="105" spans="1:4" x14ac:dyDescent="0.3">
      <c r="A105" s="54"/>
      <c r="B105" s="27"/>
      <c r="C105" s="64"/>
      <c r="D105" s="259"/>
    </row>
    <row r="106" spans="1:4" x14ac:dyDescent="0.3">
      <c r="A106" s="66" t="s">
        <v>66</v>
      </c>
      <c r="B106" s="67"/>
      <c r="C106" s="68"/>
      <c r="D106" s="260"/>
    </row>
    <row r="107" spans="1:4" x14ac:dyDescent="0.3">
      <c r="A107" s="27" t="s">
        <v>67</v>
      </c>
      <c r="B107" s="27" t="s">
        <v>68</v>
      </c>
      <c r="C107" s="53" t="s">
        <v>69</v>
      </c>
      <c r="D107" s="255">
        <v>50</v>
      </c>
    </row>
    <row r="108" spans="1:4" x14ac:dyDescent="0.3">
      <c r="A108" s="27" t="s">
        <v>70</v>
      </c>
      <c r="B108" s="27" t="s">
        <v>71</v>
      </c>
      <c r="C108" s="53" t="s">
        <v>72</v>
      </c>
      <c r="D108" s="255">
        <v>370</v>
      </c>
    </row>
    <row r="109" spans="1:4" x14ac:dyDescent="0.3">
      <c r="A109" s="27" t="s">
        <v>73</v>
      </c>
      <c r="B109" s="27" t="s">
        <v>74</v>
      </c>
      <c r="C109" s="53" t="s">
        <v>75</v>
      </c>
      <c r="D109" s="255">
        <v>260</v>
      </c>
    </row>
    <row r="110" spans="1:4" x14ac:dyDescent="0.3">
      <c r="A110" s="27" t="s">
        <v>76</v>
      </c>
      <c r="B110" s="27" t="s">
        <v>77</v>
      </c>
      <c r="C110" s="53" t="s">
        <v>75</v>
      </c>
      <c r="D110" s="255">
        <v>260</v>
      </c>
    </row>
    <row r="111" spans="1:4" x14ac:dyDescent="0.3">
      <c r="A111" s="27" t="s">
        <v>78</v>
      </c>
      <c r="B111" s="27" t="s">
        <v>79</v>
      </c>
      <c r="C111" s="53" t="s">
        <v>75</v>
      </c>
      <c r="D111" s="255">
        <v>260</v>
      </c>
    </row>
    <row r="112" spans="1:4" x14ac:dyDescent="0.3">
      <c r="A112" s="69" t="s">
        <v>80</v>
      </c>
      <c r="B112" s="27" t="s">
        <v>81</v>
      </c>
      <c r="C112" s="53" t="s">
        <v>72</v>
      </c>
      <c r="D112" s="255">
        <v>360</v>
      </c>
    </row>
    <row r="113" spans="1:4" x14ac:dyDescent="0.3">
      <c r="A113" s="69" t="s">
        <v>82</v>
      </c>
      <c r="B113" s="27" t="s">
        <v>83</v>
      </c>
      <c r="C113" s="53" t="s">
        <v>75</v>
      </c>
      <c r="D113" s="255">
        <v>260</v>
      </c>
    </row>
    <row r="114" spans="1:4" x14ac:dyDescent="0.3">
      <c r="A114" s="69" t="s">
        <v>84</v>
      </c>
      <c r="B114" s="27" t="s">
        <v>85</v>
      </c>
      <c r="C114" s="53" t="s">
        <v>75</v>
      </c>
      <c r="D114" s="255">
        <v>260</v>
      </c>
    </row>
    <row r="115" spans="1:4" x14ac:dyDescent="0.3">
      <c r="A115" s="69" t="s">
        <v>86</v>
      </c>
      <c r="B115" s="27" t="s">
        <v>87</v>
      </c>
      <c r="C115" s="53" t="s">
        <v>75</v>
      </c>
      <c r="D115" s="255">
        <v>260</v>
      </c>
    </row>
    <row r="116" spans="1:4" x14ac:dyDescent="0.3">
      <c r="A116" s="54" t="s">
        <v>88</v>
      </c>
      <c r="B116" s="52" t="s">
        <v>89</v>
      </c>
      <c r="C116" s="53" t="s">
        <v>72</v>
      </c>
      <c r="D116" s="255">
        <v>550</v>
      </c>
    </row>
    <row r="117" spans="1:4" x14ac:dyDescent="0.3">
      <c r="A117" s="54" t="s">
        <v>90</v>
      </c>
      <c r="B117" s="52" t="s">
        <v>91</v>
      </c>
      <c r="C117" s="53" t="s">
        <v>75</v>
      </c>
      <c r="D117" s="255">
        <v>340</v>
      </c>
    </row>
    <row r="118" spans="1:4" x14ac:dyDescent="0.3">
      <c r="A118" s="54" t="s">
        <v>92</v>
      </c>
      <c r="B118" s="52" t="s">
        <v>93</v>
      </c>
      <c r="C118" s="53" t="s">
        <v>75</v>
      </c>
      <c r="D118" s="255">
        <v>340</v>
      </c>
    </row>
    <row r="119" spans="1:4" x14ac:dyDescent="0.3">
      <c r="A119" s="54" t="s">
        <v>94</v>
      </c>
      <c r="B119" s="52" t="s">
        <v>95</v>
      </c>
      <c r="C119" s="53" t="s">
        <v>75</v>
      </c>
      <c r="D119" s="255">
        <v>340</v>
      </c>
    </row>
    <row r="120" spans="1:4" x14ac:dyDescent="0.3">
      <c r="A120" s="54" t="s">
        <v>96</v>
      </c>
      <c r="B120" s="52" t="s">
        <v>97</v>
      </c>
      <c r="C120" s="53" t="s">
        <v>72</v>
      </c>
      <c r="D120" s="255">
        <v>200</v>
      </c>
    </row>
    <row r="121" spans="1:4" x14ac:dyDescent="0.3">
      <c r="A121" s="54" t="s">
        <v>98</v>
      </c>
      <c r="B121" s="52" t="s">
        <v>99</v>
      </c>
      <c r="C121" s="53" t="s">
        <v>100</v>
      </c>
      <c r="D121" s="255">
        <v>200</v>
      </c>
    </row>
    <row r="122" spans="1:4" x14ac:dyDescent="0.3">
      <c r="A122" s="54" t="s">
        <v>101</v>
      </c>
      <c r="B122" s="52" t="s">
        <v>102</v>
      </c>
      <c r="C122" s="53" t="s">
        <v>100</v>
      </c>
      <c r="D122" s="255">
        <v>200</v>
      </c>
    </row>
    <row r="123" spans="1:4" x14ac:dyDescent="0.3">
      <c r="A123" s="54" t="s">
        <v>103</v>
      </c>
      <c r="B123" s="52" t="s">
        <v>104</v>
      </c>
      <c r="C123" s="53" t="s">
        <v>100</v>
      </c>
      <c r="D123" s="255">
        <v>200</v>
      </c>
    </row>
    <row r="124" spans="1:4" x14ac:dyDescent="0.3">
      <c r="A124" s="54" t="s">
        <v>105</v>
      </c>
      <c r="B124" s="52" t="s">
        <v>106</v>
      </c>
      <c r="C124" s="53" t="s">
        <v>107</v>
      </c>
      <c r="D124" s="255">
        <v>215</v>
      </c>
    </row>
    <row r="125" spans="1:4" x14ac:dyDescent="0.3">
      <c r="A125" s="54" t="s">
        <v>589</v>
      </c>
      <c r="B125" s="52" t="s">
        <v>593</v>
      </c>
      <c r="C125" s="53" t="s">
        <v>64</v>
      </c>
      <c r="D125" s="255">
        <v>440</v>
      </c>
    </row>
    <row r="126" spans="1:4" x14ac:dyDescent="0.3">
      <c r="A126" s="54" t="s">
        <v>590</v>
      </c>
      <c r="B126" s="52" t="s">
        <v>594</v>
      </c>
      <c r="C126" s="53" t="s">
        <v>65</v>
      </c>
      <c r="D126" s="255">
        <v>310</v>
      </c>
    </row>
    <row r="127" spans="1:4" x14ac:dyDescent="0.3">
      <c r="A127" s="54" t="s">
        <v>591</v>
      </c>
      <c r="B127" s="52" t="s">
        <v>595</v>
      </c>
      <c r="C127" s="53" t="s">
        <v>65</v>
      </c>
      <c r="D127" s="255">
        <v>310</v>
      </c>
    </row>
    <row r="128" spans="1:4" x14ac:dyDescent="0.3">
      <c r="A128" s="54" t="s">
        <v>592</v>
      </c>
      <c r="B128" s="52" t="s">
        <v>596</v>
      </c>
      <c r="C128" s="53" t="s">
        <v>65</v>
      </c>
      <c r="D128" s="255">
        <v>310</v>
      </c>
    </row>
    <row r="129" spans="1:4" x14ac:dyDescent="0.3">
      <c r="A129" s="54" t="s">
        <v>43</v>
      </c>
      <c r="B129" s="52" t="s">
        <v>44</v>
      </c>
      <c r="C129" s="53" t="s">
        <v>45</v>
      </c>
      <c r="D129" s="255">
        <v>215</v>
      </c>
    </row>
    <row r="130" spans="1:4" x14ac:dyDescent="0.3">
      <c r="A130" s="54" t="s">
        <v>46</v>
      </c>
      <c r="B130" s="52" t="s">
        <v>47</v>
      </c>
      <c r="C130" s="53" t="s">
        <v>48</v>
      </c>
      <c r="D130" s="255">
        <v>185</v>
      </c>
    </row>
    <row r="131" spans="1:4" x14ac:dyDescent="0.3">
      <c r="A131" s="54" t="s">
        <v>49</v>
      </c>
      <c r="B131" s="52" t="s">
        <v>50</v>
      </c>
      <c r="C131" s="53" t="s">
        <v>48</v>
      </c>
      <c r="D131" s="255">
        <v>185</v>
      </c>
    </row>
    <row r="132" spans="1:4" x14ac:dyDescent="0.3">
      <c r="A132" s="54" t="s">
        <v>51</v>
      </c>
      <c r="B132" s="52" t="s">
        <v>52</v>
      </c>
      <c r="C132" s="53" t="s">
        <v>48</v>
      </c>
      <c r="D132" s="255">
        <v>185</v>
      </c>
    </row>
    <row r="133" spans="1:4" x14ac:dyDescent="0.3">
      <c r="A133" s="70"/>
      <c r="B133" s="70"/>
      <c r="C133" s="61"/>
      <c r="D133" s="261"/>
    </row>
    <row r="134" spans="1:4" s="91" customFormat="1" ht="25.8" x14ac:dyDescent="0.5">
      <c r="A134" s="93"/>
      <c r="B134" s="94" t="s">
        <v>108</v>
      </c>
      <c r="C134" s="94"/>
      <c r="D134" s="243"/>
    </row>
    <row r="135" spans="1:4" s="87" customFormat="1" ht="18" x14ac:dyDescent="0.35">
      <c r="A135" s="170" t="s">
        <v>109</v>
      </c>
      <c r="B135" s="171"/>
      <c r="C135" s="172"/>
      <c r="D135" s="244"/>
    </row>
    <row r="136" spans="1:4" s="87" customFormat="1" ht="97.5" customHeight="1" x14ac:dyDescent="0.35">
      <c r="A136" s="152" t="s">
        <v>687</v>
      </c>
      <c r="B136" s="36" t="s">
        <v>750</v>
      </c>
      <c r="C136" s="41"/>
      <c r="D136" s="258">
        <v>7800</v>
      </c>
    </row>
    <row r="137" spans="1:4" x14ac:dyDescent="0.3">
      <c r="A137" s="173"/>
      <c r="B137" s="46" t="s">
        <v>657</v>
      </c>
      <c r="C137" s="63"/>
      <c r="D137" s="262"/>
    </row>
    <row r="138" spans="1:4" x14ac:dyDescent="0.3">
      <c r="A138" s="57" t="s">
        <v>624</v>
      </c>
      <c r="B138" s="49" t="s">
        <v>625</v>
      </c>
      <c r="C138" s="50"/>
      <c r="D138" s="255">
        <v>760</v>
      </c>
    </row>
    <row r="139" spans="1:4" x14ac:dyDescent="0.3">
      <c r="A139" s="57" t="s">
        <v>133</v>
      </c>
      <c r="B139" s="49" t="s">
        <v>128</v>
      </c>
      <c r="C139" s="64"/>
      <c r="D139" s="255">
        <v>220</v>
      </c>
    </row>
    <row r="140" spans="1:4" x14ac:dyDescent="0.3">
      <c r="A140" s="69" t="s">
        <v>647</v>
      </c>
      <c r="B140" s="83" t="s">
        <v>113</v>
      </c>
      <c r="C140" s="53" t="s">
        <v>707</v>
      </c>
      <c r="D140" s="255">
        <v>3300</v>
      </c>
    </row>
    <row r="141" spans="1:4" x14ac:dyDescent="0.3">
      <c r="A141" s="69" t="s">
        <v>649</v>
      </c>
      <c r="B141" s="57" t="s">
        <v>114</v>
      </c>
      <c r="C141" s="75" t="s">
        <v>706</v>
      </c>
      <c r="D141" s="255">
        <v>2300</v>
      </c>
    </row>
    <row r="142" spans="1:4" x14ac:dyDescent="0.3">
      <c r="A142" s="69" t="s">
        <v>660</v>
      </c>
      <c r="B142" s="57" t="s">
        <v>114</v>
      </c>
      <c r="C142" s="75" t="s">
        <v>215</v>
      </c>
      <c r="D142" s="255">
        <v>2650</v>
      </c>
    </row>
    <row r="143" spans="1:4" x14ac:dyDescent="0.3">
      <c r="A143" s="57" t="s">
        <v>111</v>
      </c>
      <c r="B143" s="74" t="s">
        <v>129</v>
      </c>
      <c r="C143" s="82"/>
      <c r="D143" s="255">
        <v>2800</v>
      </c>
    </row>
    <row r="144" spans="1:4" x14ac:dyDescent="0.3">
      <c r="A144" s="69" t="s">
        <v>115</v>
      </c>
      <c r="B144" s="57" t="s">
        <v>116</v>
      </c>
      <c r="C144" s="75" t="s">
        <v>117</v>
      </c>
      <c r="D144" s="255">
        <v>15000</v>
      </c>
    </row>
    <row r="145" spans="1:4" x14ac:dyDescent="0.3">
      <c r="A145" s="69" t="s">
        <v>658</v>
      </c>
      <c r="B145" s="57" t="s">
        <v>659</v>
      </c>
      <c r="C145" s="75"/>
      <c r="D145" s="255">
        <v>750</v>
      </c>
    </row>
    <row r="146" spans="1:4" s="87" customFormat="1" ht="18" x14ac:dyDescent="0.35">
      <c r="A146" s="179"/>
      <c r="B146" s="180"/>
      <c r="C146" s="181"/>
      <c r="D146" s="245"/>
    </row>
    <row r="147" spans="1:4" s="87" customFormat="1" ht="74.25" customHeight="1" x14ac:dyDescent="0.35">
      <c r="A147" s="185" t="s">
        <v>702</v>
      </c>
      <c r="B147" s="34" t="s">
        <v>703</v>
      </c>
      <c r="C147" s="35"/>
      <c r="D147" s="263">
        <v>5500</v>
      </c>
    </row>
    <row r="148" spans="1:4" x14ac:dyDescent="0.3">
      <c r="A148" s="71"/>
      <c r="B148" s="46" t="s">
        <v>704</v>
      </c>
      <c r="C148" s="72"/>
      <c r="D148" s="253"/>
    </row>
    <row r="149" spans="1:4" x14ac:dyDescent="0.3">
      <c r="A149" s="48" t="s">
        <v>624</v>
      </c>
      <c r="B149" s="49" t="s">
        <v>625</v>
      </c>
      <c r="C149" s="50"/>
      <c r="D149" s="255">
        <v>760</v>
      </c>
    </row>
    <row r="150" spans="1:4" x14ac:dyDescent="0.3">
      <c r="A150" s="73" t="s">
        <v>111</v>
      </c>
      <c r="B150" s="74" t="s">
        <v>112</v>
      </c>
      <c r="C150" s="64"/>
      <c r="D150" s="255">
        <v>2800</v>
      </c>
    </row>
    <row r="151" spans="1:4" x14ac:dyDescent="0.3">
      <c r="A151" s="73" t="s">
        <v>647</v>
      </c>
      <c r="B151" s="49" t="s">
        <v>113</v>
      </c>
      <c r="C151" s="75" t="s">
        <v>707</v>
      </c>
      <c r="D151" s="255">
        <v>3300</v>
      </c>
    </row>
    <row r="152" spans="1:4" x14ac:dyDescent="0.3">
      <c r="A152" s="73" t="s">
        <v>648</v>
      </c>
      <c r="B152" s="49" t="s">
        <v>114</v>
      </c>
      <c r="C152" s="75" t="s">
        <v>176</v>
      </c>
      <c r="D152" s="255">
        <v>1150</v>
      </c>
    </row>
    <row r="153" spans="1:4" x14ac:dyDescent="0.3">
      <c r="A153" s="73" t="s">
        <v>649</v>
      </c>
      <c r="B153" s="49" t="s">
        <v>114</v>
      </c>
      <c r="C153" s="53" t="s">
        <v>706</v>
      </c>
      <c r="D153" s="255">
        <v>2300</v>
      </c>
    </row>
    <row r="154" spans="1:4" x14ac:dyDescent="0.3">
      <c r="A154" s="73" t="s">
        <v>660</v>
      </c>
      <c r="B154" s="49" t="s">
        <v>114</v>
      </c>
      <c r="C154" s="53" t="s">
        <v>215</v>
      </c>
      <c r="D154" s="255">
        <v>2650</v>
      </c>
    </row>
    <row r="155" spans="1:4" x14ac:dyDescent="0.3">
      <c r="A155" s="73" t="s">
        <v>115</v>
      </c>
      <c r="B155" s="49" t="s">
        <v>116</v>
      </c>
      <c r="C155" s="53" t="s">
        <v>117</v>
      </c>
      <c r="D155" s="255">
        <v>15000</v>
      </c>
    </row>
    <row r="156" spans="1:4" x14ac:dyDescent="0.3">
      <c r="A156" s="73"/>
      <c r="B156" s="27"/>
      <c r="C156" s="53"/>
      <c r="D156" s="255"/>
    </row>
    <row r="157" spans="1:4" s="87" customFormat="1" ht="75.75" customHeight="1" x14ac:dyDescent="0.35">
      <c r="A157" s="189" t="s">
        <v>740</v>
      </c>
      <c r="B157" s="36" t="s">
        <v>741</v>
      </c>
      <c r="C157" s="37"/>
      <c r="D157" s="258">
        <v>4300</v>
      </c>
    </row>
    <row r="158" spans="1:4" x14ac:dyDescent="0.3">
      <c r="A158" s="71"/>
      <c r="B158" s="46" t="s">
        <v>646</v>
      </c>
      <c r="C158" s="72"/>
      <c r="D158" s="253"/>
    </row>
    <row r="159" spans="1:4" x14ac:dyDescent="0.3">
      <c r="A159" s="48" t="s">
        <v>624</v>
      </c>
      <c r="B159" s="49" t="s">
        <v>625</v>
      </c>
      <c r="C159" s="50"/>
      <c r="D159" s="255">
        <v>760</v>
      </c>
    </row>
    <row r="160" spans="1:4" x14ac:dyDescent="0.3">
      <c r="A160" s="73" t="s">
        <v>111</v>
      </c>
      <c r="B160" s="74" t="s">
        <v>119</v>
      </c>
      <c r="C160" s="64"/>
      <c r="D160" s="255">
        <v>2800</v>
      </c>
    </row>
    <row r="161" spans="1:4" x14ac:dyDescent="0.3">
      <c r="A161" s="73" t="s">
        <v>647</v>
      </c>
      <c r="B161" s="49" t="s">
        <v>113</v>
      </c>
      <c r="C161" s="75" t="s">
        <v>707</v>
      </c>
      <c r="D161" s="255">
        <v>3300</v>
      </c>
    </row>
    <row r="162" spans="1:4" x14ac:dyDescent="0.3">
      <c r="A162" s="73" t="s">
        <v>648</v>
      </c>
      <c r="B162" s="49" t="s">
        <v>114</v>
      </c>
      <c r="C162" s="53" t="s">
        <v>176</v>
      </c>
      <c r="D162" s="255">
        <v>1150</v>
      </c>
    </row>
    <row r="163" spans="1:4" x14ac:dyDescent="0.3">
      <c r="A163" s="73" t="s">
        <v>742</v>
      </c>
      <c r="B163" s="49" t="s">
        <v>114</v>
      </c>
      <c r="C163" s="53" t="s">
        <v>706</v>
      </c>
      <c r="D163" s="255">
        <v>2300</v>
      </c>
    </row>
    <row r="164" spans="1:4" x14ac:dyDescent="0.3">
      <c r="A164" s="76"/>
      <c r="B164" s="27"/>
      <c r="C164" s="77"/>
      <c r="D164" s="259"/>
    </row>
    <row r="165" spans="1:4" s="87" customFormat="1" ht="60.75" customHeight="1" x14ac:dyDescent="0.35">
      <c r="A165" s="95" t="s">
        <v>120</v>
      </c>
      <c r="B165" s="36" t="s">
        <v>121</v>
      </c>
      <c r="C165" s="25"/>
      <c r="D165" s="258">
        <v>2700</v>
      </c>
    </row>
    <row r="166" spans="1:4" x14ac:dyDescent="0.3">
      <c r="A166" s="71"/>
      <c r="B166" s="46" t="s">
        <v>63</v>
      </c>
      <c r="C166" s="47"/>
      <c r="D166" s="253"/>
    </row>
    <row r="167" spans="1:4" x14ac:dyDescent="0.3">
      <c r="A167" s="48" t="s">
        <v>624</v>
      </c>
      <c r="B167" s="49" t="s">
        <v>625</v>
      </c>
      <c r="C167" s="50"/>
      <c r="D167" s="255">
        <v>760</v>
      </c>
    </row>
    <row r="168" spans="1:4" x14ac:dyDescent="0.3">
      <c r="A168" s="78" t="s">
        <v>643</v>
      </c>
      <c r="B168" s="69" t="s">
        <v>113</v>
      </c>
      <c r="C168" s="53" t="s">
        <v>640</v>
      </c>
      <c r="D168" s="259">
        <v>1450</v>
      </c>
    </row>
    <row r="169" spans="1:4" x14ac:dyDescent="0.3">
      <c r="A169" s="48" t="s">
        <v>757</v>
      </c>
      <c r="B169" s="49" t="s">
        <v>114</v>
      </c>
      <c r="C169" s="64" t="s">
        <v>708</v>
      </c>
      <c r="D169" s="259">
        <v>980</v>
      </c>
    </row>
    <row r="170" spans="1:4" x14ac:dyDescent="0.3">
      <c r="A170" s="79"/>
      <c r="B170" s="27"/>
      <c r="C170" s="77"/>
      <c r="D170" s="259"/>
    </row>
    <row r="171" spans="1:4" s="87" customFormat="1" ht="62.25" customHeight="1" x14ac:dyDescent="0.35">
      <c r="A171" s="95" t="s">
        <v>122</v>
      </c>
      <c r="B171" s="36" t="s">
        <v>123</v>
      </c>
      <c r="C171" s="37"/>
      <c r="D171" s="258">
        <v>1750</v>
      </c>
    </row>
    <row r="172" spans="1:4" x14ac:dyDescent="0.3">
      <c r="A172" s="71"/>
      <c r="B172" s="46" t="s">
        <v>124</v>
      </c>
      <c r="C172" s="72"/>
      <c r="D172" s="253"/>
    </row>
    <row r="173" spans="1:4" x14ac:dyDescent="0.3">
      <c r="A173" s="48" t="s">
        <v>624</v>
      </c>
      <c r="B173" s="49" t="s">
        <v>625</v>
      </c>
      <c r="C173" s="50"/>
      <c r="D173" s="255">
        <v>760</v>
      </c>
    </row>
    <row r="174" spans="1:4" x14ac:dyDescent="0.3">
      <c r="A174" s="48" t="s">
        <v>654</v>
      </c>
      <c r="B174" s="49" t="s">
        <v>113</v>
      </c>
      <c r="C174" s="64" t="s">
        <v>705</v>
      </c>
      <c r="D174" s="255">
        <v>450</v>
      </c>
    </row>
    <row r="175" spans="1:4" x14ac:dyDescent="0.3">
      <c r="A175" s="48" t="s">
        <v>655</v>
      </c>
      <c r="B175" s="49" t="s">
        <v>114</v>
      </c>
      <c r="C175" s="64" t="s">
        <v>125</v>
      </c>
      <c r="D175" s="255">
        <v>630</v>
      </c>
    </row>
    <row r="176" spans="1:4" x14ac:dyDescent="0.3">
      <c r="A176" s="80"/>
      <c r="B176" s="38"/>
      <c r="C176" s="81"/>
      <c r="D176" s="264"/>
    </row>
    <row r="177" spans="1:4" s="87" customFormat="1" ht="18" x14ac:dyDescent="0.35">
      <c r="A177" s="31" t="s">
        <v>126</v>
      </c>
      <c r="B177" s="39"/>
      <c r="C177" s="40"/>
      <c r="D177" s="246"/>
    </row>
    <row r="178" spans="1:4" s="87" customFormat="1" ht="80.25" customHeight="1" x14ac:dyDescent="0.35">
      <c r="A178" s="152" t="s">
        <v>656</v>
      </c>
      <c r="B178" s="36" t="s">
        <v>661</v>
      </c>
      <c r="C178" s="41"/>
      <c r="D178" s="258">
        <v>13000</v>
      </c>
    </row>
    <row r="179" spans="1:4" x14ac:dyDescent="0.3">
      <c r="A179" s="173"/>
      <c r="B179" s="46" t="s">
        <v>657</v>
      </c>
      <c r="C179" s="63"/>
      <c r="D179" s="262"/>
    </row>
    <row r="180" spans="1:4" x14ac:dyDescent="0.3">
      <c r="A180" s="57" t="s">
        <v>624</v>
      </c>
      <c r="B180" s="49" t="s">
        <v>625</v>
      </c>
      <c r="C180" s="50"/>
      <c r="D180" s="255">
        <v>760</v>
      </c>
    </row>
    <row r="181" spans="1:4" x14ac:dyDescent="0.3">
      <c r="A181" s="57" t="s">
        <v>133</v>
      </c>
      <c r="B181" s="49" t="s">
        <v>128</v>
      </c>
      <c r="C181" s="64"/>
      <c r="D181" s="255">
        <v>220</v>
      </c>
    </row>
    <row r="182" spans="1:4" x14ac:dyDescent="0.3">
      <c r="A182" s="57" t="s">
        <v>111</v>
      </c>
      <c r="B182" s="74" t="s">
        <v>129</v>
      </c>
      <c r="C182" s="82"/>
      <c r="D182" s="255">
        <v>2800</v>
      </c>
    </row>
    <row r="183" spans="1:4" x14ac:dyDescent="0.3">
      <c r="A183" s="69" t="s">
        <v>647</v>
      </c>
      <c r="B183" s="83" t="s">
        <v>113</v>
      </c>
      <c r="C183" s="53" t="s">
        <v>707</v>
      </c>
      <c r="D183" s="255">
        <v>3300</v>
      </c>
    </row>
    <row r="184" spans="1:4" x14ac:dyDescent="0.3">
      <c r="A184" s="69" t="s">
        <v>649</v>
      </c>
      <c r="B184" s="57" t="s">
        <v>114</v>
      </c>
      <c r="C184" s="75" t="s">
        <v>706</v>
      </c>
      <c r="D184" s="255">
        <v>2300</v>
      </c>
    </row>
    <row r="185" spans="1:4" x14ac:dyDescent="0.3">
      <c r="A185" s="69" t="s">
        <v>660</v>
      </c>
      <c r="B185" s="57" t="s">
        <v>114</v>
      </c>
      <c r="C185" s="75" t="s">
        <v>215</v>
      </c>
      <c r="D185" s="255">
        <v>2650</v>
      </c>
    </row>
    <row r="186" spans="1:4" x14ac:dyDescent="0.3">
      <c r="A186" s="69" t="s">
        <v>115</v>
      </c>
      <c r="B186" s="57" t="s">
        <v>116</v>
      </c>
      <c r="C186" s="75" t="s">
        <v>117</v>
      </c>
      <c r="D186" s="255">
        <v>15000</v>
      </c>
    </row>
    <row r="187" spans="1:4" x14ac:dyDescent="0.3">
      <c r="A187" s="69" t="s">
        <v>658</v>
      </c>
      <c r="B187" s="57" t="s">
        <v>659</v>
      </c>
      <c r="C187" s="75"/>
      <c r="D187" s="255">
        <v>750</v>
      </c>
    </row>
    <row r="188" spans="1:4" s="87" customFormat="1" ht="18" x14ac:dyDescent="0.35">
      <c r="A188" s="179"/>
      <c r="B188" s="180"/>
      <c r="C188" s="181"/>
      <c r="D188" s="245"/>
    </row>
    <row r="189" spans="1:4" s="87" customFormat="1" ht="79.5" customHeight="1" x14ac:dyDescent="0.35">
      <c r="A189" s="152" t="s">
        <v>650</v>
      </c>
      <c r="B189" s="36" t="s">
        <v>663</v>
      </c>
      <c r="C189" s="41"/>
      <c r="D189" s="258">
        <v>8000</v>
      </c>
    </row>
    <row r="190" spans="1:4" x14ac:dyDescent="0.3">
      <c r="A190" s="173"/>
      <c r="B190" s="46" t="s">
        <v>646</v>
      </c>
      <c r="C190" s="63"/>
      <c r="D190" s="262"/>
    </row>
    <row r="191" spans="1:4" x14ac:dyDescent="0.3">
      <c r="A191" s="57" t="s">
        <v>624</v>
      </c>
      <c r="B191" s="49" t="s">
        <v>625</v>
      </c>
      <c r="C191" s="50"/>
      <c r="D191" s="255">
        <v>760</v>
      </c>
    </row>
    <row r="192" spans="1:4" x14ac:dyDescent="0.3">
      <c r="A192" s="57" t="s">
        <v>133</v>
      </c>
      <c r="B192" s="49" t="s">
        <v>128</v>
      </c>
      <c r="C192" s="64"/>
      <c r="D192" s="255">
        <v>220</v>
      </c>
    </row>
    <row r="193" spans="1:4" ht="14.4" x14ac:dyDescent="0.3">
      <c r="A193" s="57" t="s">
        <v>111</v>
      </c>
      <c r="B193" s="174" t="s">
        <v>129</v>
      </c>
      <c r="C193" s="82"/>
      <c r="D193" s="255">
        <v>2800</v>
      </c>
    </row>
    <row r="194" spans="1:4" x14ac:dyDescent="0.3">
      <c r="A194" s="69" t="s">
        <v>647</v>
      </c>
      <c r="B194" s="83" t="s">
        <v>113</v>
      </c>
      <c r="C194" s="53" t="s">
        <v>710</v>
      </c>
      <c r="D194" s="255">
        <v>3300</v>
      </c>
    </row>
    <row r="195" spans="1:4" x14ac:dyDescent="0.3">
      <c r="A195" s="69" t="s">
        <v>648</v>
      </c>
      <c r="B195" s="57" t="s">
        <v>114</v>
      </c>
      <c r="C195" s="75" t="s">
        <v>176</v>
      </c>
      <c r="D195" s="255">
        <v>1150</v>
      </c>
    </row>
    <row r="196" spans="1:4" x14ac:dyDescent="0.3">
      <c r="A196" s="69" t="s">
        <v>649</v>
      </c>
      <c r="B196" s="57" t="s">
        <v>114</v>
      </c>
      <c r="C196" s="75" t="s">
        <v>706</v>
      </c>
      <c r="D196" s="255">
        <v>2300</v>
      </c>
    </row>
    <row r="197" spans="1:4" x14ac:dyDescent="0.3">
      <c r="A197" s="69"/>
      <c r="B197" s="27"/>
      <c r="C197" s="75"/>
      <c r="D197" s="255"/>
    </row>
    <row r="198" spans="1:4" s="87" customFormat="1" ht="79.5" customHeight="1" x14ac:dyDescent="0.35">
      <c r="A198" s="152" t="s">
        <v>645</v>
      </c>
      <c r="B198" s="36" t="s">
        <v>662</v>
      </c>
      <c r="C198" s="41"/>
      <c r="D198" s="258">
        <v>6800</v>
      </c>
    </row>
    <row r="199" spans="1:4" x14ac:dyDescent="0.3">
      <c r="A199" s="173"/>
      <c r="B199" s="46" t="s">
        <v>646</v>
      </c>
      <c r="C199" s="63"/>
      <c r="D199" s="262"/>
    </row>
    <row r="200" spans="1:4" x14ac:dyDescent="0.3">
      <c r="A200" s="57" t="s">
        <v>624</v>
      </c>
      <c r="B200" s="49" t="s">
        <v>625</v>
      </c>
      <c r="C200" s="50"/>
      <c r="D200" s="255">
        <v>760</v>
      </c>
    </row>
    <row r="201" spans="1:4" x14ac:dyDescent="0.3">
      <c r="A201" s="57" t="s">
        <v>133</v>
      </c>
      <c r="B201" s="49" t="s">
        <v>128</v>
      </c>
      <c r="C201" s="64"/>
      <c r="D201" s="255">
        <v>220</v>
      </c>
    </row>
    <row r="202" spans="1:4" x14ac:dyDescent="0.3">
      <c r="A202" s="57" t="s">
        <v>111</v>
      </c>
      <c r="B202" s="74" t="s">
        <v>130</v>
      </c>
      <c r="C202" s="82"/>
      <c r="D202" s="255">
        <v>2800</v>
      </c>
    </row>
    <row r="203" spans="1:4" x14ac:dyDescent="0.3">
      <c r="A203" s="69" t="s">
        <v>647</v>
      </c>
      <c r="B203" s="83" t="s">
        <v>113</v>
      </c>
      <c r="C203" s="53" t="s">
        <v>710</v>
      </c>
      <c r="D203" s="255">
        <v>3300</v>
      </c>
    </row>
    <row r="204" spans="1:4" x14ac:dyDescent="0.3">
      <c r="A204" s="69" t="s">
        <v>648</v>
      </c>
      <c r="B204" s="57" t="s">
        <v>114</v>
      </c>
      <c r="C204" s="75" t="s">
        <v>176</v>
      </c>
      <c r="D204" s="255">
        <v>1150</v>
      </c>
    </row>
    <row r="205" spans="1:4" x14ac:dyDescent="0.3">
      <c r="A205" s="69" t="s">
        <v>649</v>
      </c>
      <c r="B205" s="57" t="s">
        <v>114</v>
      </c>
      <c r="C205" s="75" t="s">
        <v>706</v>
      </c>
      <c r="D205" s="255">
        <v>2300</v>
      </c>
    </row>
    <row r="206" spans="1:4" x14ac:dyDescent="0.3">
      <c r="A206" s="69"/>
      <c r="B206" s="27"/>
      <c r="C206" s="75"/>
      <c r="D206" s="255"/>
    </row>
    <row r="207" spans="1:4" ht="58.5" customHeight="1" x14ac:dyDescent="0.3">
      <c r="A207" s="186" t="s">
        <v>760</v>
      </c>
      <c r="B207" s="36" t="s">
        <v>761</v>
      </c>
      <c r="C207" s="42"/>
      <c r="D207" s="265">
        <v>5850</v>
      </c>
    </row>
    <row r="208" spans="1:4" x14ac:dyDescent="0.3">
      <c r="A208" s="62"/>
      <c r="B208" s="46" t="s">
        <v>725</v>
      </c>
      <c r="C208" s="84"/>
      <c r="D208" s="262"/>
    </row>
    <row r="209" spans="1:4" x14ac:dyDescent="0.3">
      <c r="A209" s="57" t="s">
        <v>624</v>
      </c>
      <c r="B209" s="49" t="s">
        <v>625</v>
      </c>
      <c r="C209" s="50"/>
      <c r="D209" s="255">
        <v>760</v>
      </c>
    </row>
    <row r="210" spans="1:4" x14ac:dyDescent="0.3">
      <c r="A210" s="57" t="s">
        <v>133</v>
      </c>
      <c r="B210" s="49" t="s">
        <v>134</v>
      </c>
      <c r="C210" s="64"/>
      <c r="D210" s="255">
        <v>220</v>
      </c>
    </row>
    <row r="211" spans="1:4" s="87" customFormat="1" ht="12.75" customHeight="1" x14ac:dyDescent="0.35">
      <c r="A211" s="69" t="s">
        <v>762</v>
      </c>
      <c r="B211" s="57" t="s">
        <v>113</v>
      </c>
      <c r="C211" s="75" t="s">
        <v>199</v>
      </c>
      <c r="D211" s="255">
        <v>1600</v>
      </c>
    </row>
    <row r="212" spans="1:4" s="87" customFormat="1" ht="12.75" customHeight="1" x14ac:dyDescent="0.35">
      <c r="A212" s="69" t="s">
        <v>764</v>
      </c>
      <c r="B212" s="57" t="s">
        <v>114</v>
      </c>
      <c r="C212" s="75" t="s">
        <v>671</v>
      </c>
      <c r="D212" s="255">
        <v>600</v>
      </c>
    </row>
    <row r="213" spans="1:4" s="87" customFormat="1" ht="12.75" customHeight="1" x14ac:dyDescent="0.35">
      <c r="A213" s="69" t="s">
        <v>765</v>
      </c>
      <c r="B213" s="57" t="s">
        <v>114</v>
      </c>
      <c r="C213" s="75" t="s">
        <v>176</v>
      </c>
      <c r="D213" s="255">
        <v>1100</v>
      </c>
    </row>
    <row r="214" spans="1:4" x14ac:dyDescent="0.3">
      <c r="A214" s="69" t="s">
        <v>768</v>
      </c>
      <c r="B214" s="57" t="s">
        <v>114</v>
      </c>
      <c r="C214" s="75" t="s">
        <v>763</v>
      </c>
      <c r="D214" s="255">
        <v>1500</v>
      </c>
    </row>
    <row r="215" spans="1:4" x14ac:dyDescent="0.3">
      <c r="A215" s="69"/>
      <c r="B215" s="57"/>
      <c r="C215" s="75"/>
      <c r="D215" s="255"/>
    </row>
    <row r="216" spans="1:4" ht="58.5" customHeight="1" x14ac:dyDescent="0.3">
      <c r="A216" s="152" t="s">
        <v>131</v>
      </c>
      <c r="B216" s="36" t="s">
        <v>132</v>
      </c>
      <c r="C216" s="42"/>
      <c r="D216" s="265">
        <v>4100</v>
      </c>
    </row>
    <row r="217" spans="1:4" x14ac:dyDescent="0.3">
      <c r="A217" s="62"/>
      <c r="B217" s="46" t="s">
        <v>63</v>
      </c>
      <c r="C217" s="84"/>
      <c r="D217" s="262"/>
    </row>
    <row r="218" spans="1:4" x14ac:dyDescent="0.3">
      <c r="A218" s="57" t="s">
        <v>624</v>
      </c>
      <c r="B218" s="49" t="s">
        <v>625</v>
      </c>
      <c r="C218" s="50"/>
      <c r="D218" s="255">
        <v>760</v>
      </c>
    </row>
    <row r="219" spans="1:4" x14ac:dyDescent="0.3">
      <c r="A219" s="57" t="s">
        <v>133</v>
      </c>
      <c r="B219" s="49" t="s">
        <v>134</v>
      </c>
      <c r="C219" s="64"/>
      <c r="D219" s="255">
        <v>220</v>
      </c>
    </row>
    <row r="220" spans="1:4" s="87" customFormat="1" ht="12.75" customHeight="1" x14ac:dyDescent="0.35">
      <c r="A220" s="69" t="s">
        <v>643</v>
      </c>
      <c r="B220" s="57" t="s">
        <v>113</v>
      </c>
      <c r="C220" s="75" t="s">
        <v>640</v>
      </c>
      <c r="D220" s="255">
        <v>1450</v>
      </c>
    </row>
    <row r="221" spans="1:4" x14ac:dyDescent="0.3">
      <c r="A221" s="69" t="s">
        <v>757</v>
      </c>
      <c r="B221" s="57" t="s">
        <v>114</v>
      </c>
      <c r="C221" s="75" t="s">
        <v>708</v>
      </c>
      <c r="D221" s="255">
        <v>980</v>
      </c>
    </row>
    <row r="222" spans="1:4" x14ac:dyDescent="0.3">
      <c r="A222" s="69"/>
      <c r="B222" s="57"/>
      <c r="C222" s="75"/>
      <c r="D222" s="255"/>
    </row>
    <row r="223" spans="1:4" ht="52.2" x14ac:dyDescent="0.3">
      <c r="A223" s="152" t="s">
        <v>598</v>
      </c>
      <c r="B223" s="36" t="s">
        <v>599</v>
      </c>
      <c r="C223" s="37"/>
      <c r="D223" s="265">
        <v>3500</v>
      </c>
    </row>
    <row r="224" spans="1:4" x14ac:dyDescent="0.3">
      <c r="A224" s="175"/>
      <c r="B224" s="46" t="s">
        <v>63</v>
      </c>
      <c r="C224" s="72"/>
      <c r="D224" s="262"/>
    </row>
    <row r="225" spans="1:4" x14ac:dyDescent="0.3">
      <c r="A225" s="57" t="s">
        <v>624</v>
      </c>
      <c r="B225" s="49" t="s">
        <v>625</v>
      </c>
      <c r="C225" s="50"/>
      <c r="D225" s="255">
        <v>760</v>
      </c>
    </row>
    <row r="226" spans="1:4" s="87" customFormat="1" ht="18" x14ac:dyDescent="0.35">
      <c r="A226" s="57" t="s">
        <v>133</v>
      </c>
      <c r="B226" s="49" t="s">
        <v>134</v>
      </c>
      <c r="C226" s="64"/>
      <c r="D226" s="255">
        <v>220</v>
      </c>
    </row>
    <row r="227" spans="1:4" x14ac:dyDescent="0.3">
      <c r="A227" s="57" t="s">
        <v>643</v>
      </c>
      <c r="B227" s="49" t="s">
        <v>113</v>
      </c>
      <c r="C227" s="64" t="s">
        <v>640</v>
      </c>
      <c r="D227" s="255">
        <v>1450</v>
      </c>
    </row>
    <row r="228" spans="1:4" x14ac:dyDescent="0.3">
      <c r="A228" s="57" t="s">
        <v>757</v>
      </c>
      <c r="B228" s="27" t="s">
        <v>114</v>
      </c>
      <c r="C228" s="64" t="s">
        <v>708</v>
      </c>
      <c r="D228" s="255">
        <v>980</v>
      </c>
    </row>
    <row r="229" spans="1:4" x14ac:dyDescent="0.3">
      <c r="A229" s="69"/>
      <c r="B229" s="27"/>
      <c r="C229" s="75"/>
      <c r="D229" s="255"/>
    </row>
    <row r="230" spans="1:4" ht="57.75" customHeight="1" x14ac:dyDescent="0.3">
      <c r="A230" s="152" t="s">
        <v>135</v>
      </c>
      <c r="B230" s="36" t="s">
        <v>136</v>
      </c>
      <c r="C230" s="37"/>
      <c r="D230" s="265">
        <v>2650</v>
      </c>
    </row>
    <row r="231" spans="1:4" x14ac:dyDescent="0.3">
      <c r="A231" s="175"/>
      <c r="B231" s="46" t="s">
        <v>124</v>
      </c>
      <c r="C231" s="72"/>
      <c r="D231" s="262"/>
    </row>
    <row r="232" spans="1:4" x14ac:dyDescent="0.3">
      <c r="A232" s="57" t="s">
        <v>624</v>
      </c>
      <c r="B232" s="49" t="s">
        <v>625</v>
      </c>
      <c r="C232" s="50"/>
      <c r="D232" s="255">
        <v>760</v>
      </c>
    </row>
    <row r="233" spans="1:4" x14ac:dyDescent="0.3">
      <c r="A233" s="57" t="s">
        <v>654</v>
      </c>
      <c r="B233" s="49" t="s">
        <v>113</v>
      </c>
      <c r="C233" s="64" t="s">
        <v>705</v>
      </c>
      <c r="D233" s="255">
        <v>450</v>
      </c>
    </row>
    <row r="234" spans="1:4" x14ac:dyDescent="0.3">
      <c r="A234" s="57" t="s">
        <v>655</v>
      </c>
      <c r="B234" s="49" t="s">
        <v>137</v>
      </c>
      <c r="C234" s="64" t="s">
        <v>125</v>
      </c>
      <c r="D234" s="255">
        <v>630</v>
      </c>
    </row>
    <row r="235" spans="1:4" x14ac:dyDescent="0.3">
      <c r="A235" s="57"/>
      <c r="B235" s="27"/>
      <c r="C235" s="64"/>
      <c r="D235" s="255"/>
    </row>
    <row r="236" spans="1:4" ht="17.399999999999999" x14ac:dyDescent="0.3">
      <c r="A236" s="28" t="s">
        <v>138</v>
      </c>
      <c r="B236" s="29"/>
      <c r="C236" s="43" t="s">
        <v>139</v>
      </c>
      <c r="D236" s="266"/>
    </row>
    <row r="237" spans="1:4" s="156" customFormat="1" ht="12.75" customHeight="1" x14ac:dyDescent="0.3">
      <c r="A237" s="49" t="s">
        <v>140</v>
      </c>
      <c r="B237" s="57" t="s">
        <v>141</v>
      </c>
      <c r="C237" s="75" t="s">
        <v>722</v>
      </c>
      <c r="D237" s="255">
        <v>2150</v>
      </c>
    </row>
    <row r="238" spans="1:4" s="156" customFormat="1" ht="12.75" customHeight="1" x14ac:dyDescent="0.3">
      <c r="A238" s="49" t="s">
        <v>142</v>
      </c>
      <c r="B238" s="57" t="s">
        <v>143</v>
      </c>
      <c r="C238" s="75" t="s">
        <v>709</v>
      </c>
      <c r="D238" s="255">
        <v>1700</v>
      </c>
    </row>
    <row r="239" spans="1:4" s="156" customFormat="1" ht="12.75" customHeight="1" x14ac:dyDescent="0.3">
      <c r="A239" s="49" t="s">
        <v>144</v>
      </c>
      <c r="B239" s="57" t="s">
        <v>145</v>
      </c>
      <c r="C239" s="75" t="s">
        <v>640</v>
      </c>
      <c r="D239" s="255">
        <v>1500</v>
      </c>
    </row>
    <row r="240" spans="1:4" s="156" customFormat="1" ht="12.75" customHeight="1" x14ac:dyDescent="0.3">
      <c r="A240" s="164" t="s">
        <v>146</v>
      </c>
      <c r="B240" s="164" t="s">
        <v>147</v>
      </c>
      <c r="C240" s="75" t="s">
        <v>215</v>
      </c>
      <c r="D240" s="255">
        <v>1800</v>
      </c>
    </row>
    <row r="241" spans="1:4" s="156" customFormat="1" ht="12.75" customHeight="1" x14ac:dyDescent="0.3">
      <c r="A241" s="164" t="s">
        <v>148</v>
      </c>
      <c r="B241" s="164" t="s">
        <v>149</v>
      </c>
      <c r="C241" s="75" t="s">
        <v>640</v>
      </c>
      <c r="D241" s="255">
        <v>1500</v>
      </c>
    </row>
    <row r="242" spans="1:4" s="156" customFormat="1" ht="12.75" customHeight="1" x14ac:dyDescent="0.3">
      <c r="A242" s="165" t="s">
        <v>150</v>
      </c>
      <c r="B242" s="165" t="s">
        <v>151</v>
      </c>
      <c r="C242" s="166" t="s">
        <v>640</v>
      </c>
      <c r="D242" s="255">
        <v>1500</v>
      </c>
    </row>
    <row r="243" spans="1:4" s="156" customFormat="1" ht="12.75" customHeight="1" x14ac:dyDescent="0.3">
      <c r="A243" s="165" t="s">
        <v>152</v>
      </c>
      <c r="B243" s="165" t="s">
        <v>153</v>
      </c>
      <c r="C243" s="166" t="s">
        <v>723</v>
      </c>
      <c r="D243" s="255">
        <v>950</v>
      </c>
    </row>
    <row r="244" spans="1:4" s="156" customFormat="1" ht="12.75" customHeight="1" x14ac:dyDescent="0.3">
      <c r="A244" s="165" t="s">
        <v>154</v>
      </c>
      <c r="B244" s="165" t="s">
        <v>155</v>
      </c>
      <c r="C244" s="166" t="s">
        <v>724</v>
      </c>
      <c r="D244" s="255">
        <v>420</v>
      </c>
    </row>
    <row r="245" spans="1:4" s="156" customFormat="1" ht="12.75" customHeight="1" x14ac:dyDescent="0.3">
      <c r="A245" s="183" t="s">
        <v>756</v>
      </c>
      <c r="B245" s="183" t="s">
        <v>685</v>
      </c>
      <c r="C245" s="184" t="s">
        <v>168</v>
      </c>
      <c r="D245" s="255">
        <v>2100</v>
      </c>
    </row>
    <row r="246" spans="1:4" s="156" customFormat="1" ht="12.75" customHeight="1" x14ac:dyDescent="0.3">
      <c r="A246" s="183" t="s">
        <v>743</v>
      </c>
      <c r="B246" s="183" t="s">
        <v>744</v>
      </c>
      <c r="C246" s="184" t="s">
        <v>709</v>
      </c>
      <c r="D246" s="257">
        <v>1900</v>
      </c>
    </row>
    <row r="247" spans="1:4" s="156" customFormat="1" ht="12.75" customHeight="1" x14ac:dyDescent="0.3">
      <c r="A247" s="183" t="s">
        <v>728</v>
      </c>
      <c r="B247" s="183" t="s">
        <v>729</v>
      </c>
      <c r="C247" s="184" t="s">
        <v>640</v>
      </c>
      <c r="D247" s="257">
        <v>2100</v>
      </c>
    </row>
    <row r="248" spans="1:4" s="156" customFormat="1" ht="12.75" customHeight="1" x14ac:dyDescent="0.3">
      <c r="A248" s="183" t="s">
        <v>730</v>
      </c>
      <c r="B248" s="183" t="s">
        <v>731</v>
      </c>
      <c r="C248" s="184" t="s">
        <v>677</v>
      </c>
      <c r="D248" s="257">
        <v>2100</v>
      </c>
    </row>
    <row r="249" spans="1:4" s="156" customFormat="1" ht="12.75" customHeight="1" x14ac:dyDescent="0.3">
      <c r="A249" s="167"/>
      <c r="B249" s="167"/>
      <c r="C249" s="168"/>
      <c r="D249" s="261"/>
    </row>
    <row r="250" spans="1:4" ht="24.6" x14ac:dyDescent="0.3">
      <c r="A250" s="93"/>
      <c r="B250" s="94" t="s">
        <v>156</v>
      </c>
      <c r="C250" s="94"/>
      <c r="D250" s="243"/>
    </row>
    <row r="251" spans="1:4" ht="17.399999999999999" x14ac:dyDescent="0.3">
      <c r="A251" s="170" t="s">
        <v>157</v>
      </c>
      <c r="B251" s="171"/>
      <c r="C251" s="172"/>
      <c r="D251" s="244"/>
    </row>
    <row r="252" spans="1:4" ht="52.2" x14ac:dyDescent="0.3">
      <c r="A252" s="152" t="s">
        <v>158</v>
      </c>
      <c r="B252" s="36" t="s">
        <v>159</v>
      </c>
      <c r="C252" s="41"/>
      <c r="D252" s="258">
        <v>6850</v>
      </c>
    </row>
    <row r="253" spans="1:4" x14ac:dyDescent="0.3">
      <c r="A253" s="175"/>
      <c r="B253" s="46" t="s">
        <v>160</v>
      </c>
      <c r="C253" s="63"/>
      <c r="D253" s="253"/>
    </row>
    <row r="254" spans="1:4" s="87" customFormat="1" ht="18" x14ac:dyDescent="0.35">
      <c r="A254" s="57" t="s">
        <v>624</v>
      </c>
      <c r="B254" s="49" t="s">
        <v>625</v>
      </c>
      <c r="C254" s="50"/>
      <c r="D254" s="255">
        <v>760</v>
      </c>
    </row>
    <row r="255" spans="1:4" x14ac:dyDescent="0.3">
      <c r="A255" s="57" t="s">
        <v>682</v>
      </c>
      <c r="B255" s="49" t="s">
        <v>161</v>
      </c>
      <c r="C255" s="50" t="s">
        <v>162</v>
      </c>
      <c r="D255" s="255">
        <v>1800</v>
      </c>
    </row>
    <row r="256" spans="1:4" x14ac:dyDescent="0.3">
      <c r="A256" s="57" t="s">
        <v>163</v>
      </c>
      <c r="B256" s="49" t="s">
        <v>164</v>
      </c>
      <c r="C256" s="50" t="s">
        <v>162</v>
      </c>
      <c r="D256" s="255">
        <v>2900</v>
      </c>
    </row>
    <row r="257" spans="1:4" x14ac:dyDescent="0.3">
      <c r="A257" s="57" t="s">
        <v>653</v>
      </c>
      <c r="B257" s="49" t="s">
        <v>165</v>
      </c>
      <c r="C257" s="50" t="s">
        <v>162</v>
      </c>
      <c r="D257" s="255">
        <v>2900</v>
      </c>
    </row>
    <row r="258" spans="1:4" x14ac:dyDescent="0.3">
      <c r="A258" s="57" t="s">
        <v>166</v>
      </c>
      <c r="B258" s="49" t="s">
        <v>167</v>
      </c>
      <c r="C258" s="50" t="s">
        <v>162</v>
      </c>
      <c r="D258" s="255">
        <v>2900</v>
      </c>
    </row>
    <row r="259" spans="1:4" x14ac:dyDescent="0.3">
      <c r="A259" s="57" t="s">
        <v>652</v>
      </c>
      <c r="B259" s="49" t="s">
        <v>113</v>
      </c>
      <c r="C259" s="50" t="s">
        <v>168</v>
      </c>
      <c r="D259" s="255">
        <v>2700</v>
      </c>
    </row>
    <row r="260" spans="1:4" x14ac:dyDescent="0.3">
      <c r="A260" s="57" t="s">
        <v>597</v>
      </c>
      <c r="B260" s="49" t="s">
        <v>169</v>
      </c>
      <c r="C260" s="50" t="s">
        <v>168</v>
      </c>
      <c r="D260" s="255">
        <v>750</v>
      </c>
    </row>
    <row r="261" spans="1:4" x14ac:dyDescent="0.3">
      <c r="A261" s="57" t="s">
        <v>170</v>
      </c>
      <c r="B261" s="57" t="s">
        <v>171</v>
      </c>
      <c r="C261" s="50" t="s">
        <v>172</v>
      </c>
      <c r="D261" s="255">
        <v>2700</v>
      </c>
    </row>
    <row r="262" spans="1:4" s="269" customFormat="1" x14ac:dyDescent="0.3">
      <c r="A262" s="57" t="s">
        <v>173</v>
      </c>
      <c r="B262" s="57" t="s">
        <v>174</v>
      </c>
      <c r="C262" s="75" t="s">
        <v>168</v>
      </c>
      <c r="D262" s="255">
        <v>350</v>
      </c>
    </row>
    <row r="263" spans="1:4" x14ac:dyDescent="0.3">
      <c r="A263" s="74"/>
      <c r="B263" s="27"/>
      <c r="C263" s="64"/>
      <c r="D263" s="259"/>
    </row>
    <row r="264" spans="1:4" ht="52.2" x14ac:dyDescent="0.3">
      <c r="A264" s="152" t="s">
        <v>664</v>
      </c>
      <c r="B264" s="36" t="s">
        <v>686</v>
      </c>
      <c r="C264" s="25"/>
      <c r="D264" s="258">
        <v>5200</v>
      </c>
    </row>
    <row r="265" spans="1:4" s="87" customFormat="1" ht="18" x14ac:dyDescent="0.35">
      <c r="A265" s="175"/>
      <c r="B265" s="46" t="s">
        <v>665</v>
      </c>
      <c r="C265" s="47"/>
      <c r="D265" s="253"/>
    </row>
    <row r="266" spans="1:4" s="270" customFormat="1" ht="12.75" customHeight="1" x14ac:dyDescent="0.3">
      <c r="A266" s="57" t="s">
        <v>624</v>
      </c>
      <c r="B266" s="49" t="s">
        <v>625</v>
      </c>
      <c r="C266" s="50"/>
      <c r="D266" s="255">
        <v>760</v>
      </c>
    </row>
    <row r="267" spans="1:4" s="270" customFormat="1" ht="12.75" customHeight="1" x14ac:dyDescent="0.3">
      <c r="A267" s="74" t="s">
        <v>666</v>
      </c>
      <c r="B267" s="49" t="s">
        <v>175</v>
      </c>
      <c r="C267" s="85" t="s">
        <v>670</v>
      </c>
      <c r="D267" s="255">
        <v>990</v>
      </c>
    </row>
    <row r="268" spans="1:4" s="270" customFormat="1" ht="12.75" customHeight="1" x14ac:dyDescent="0.3">
      <c r="A268" s="74" t="s">
        <v>667</v>
      </c>
      <c r="B268" s="49" t="s">
        <v>177</v>
      </c>
      <c r="C268" s="85" t="s">
        <v>671</v>
      </c>
      <c r="D268" s="255">
        <v>1000</v>
      </c>
    </row>
    <row r="269" spans="1:4" s="270" customFormat="1" ht="12.75" customHeight="1" x14ac:dyDescent="0.3">
      <c r="A269" s="182" t="s">
        <v>668</v>
      </c>
      <c r="B269" s="49" t="s">
        <v>179</v>
      </c>
      <c r="C269" s="85" t="s">
        <v>671</v>
      </c>
      <c r="D269" s="255">
        <v>1000</v>
      </c>
    </row>
    <row r="270" spans="1:4" s="270" customFormat="1" ht="12.75" customHeight="1" x14ac:dyDescent="0.3">
      <c r="A270" s="74" t="s">
        <v>669</v>
      </c>
      <c r="B270" s="49" t="s">
        <v>180</v>
      </c>
      <c r="C270" s="85" t="s">
        <v>671</v>
      </c>
      <c r="D270" s="255">
        <v>1000</v>
      </c>
    </row>
    <row r="271" spans="1:4" s="270" customFormat="1" ht="12.75" customHeight="1" x14ac:dyDescent="0.3">
      <c r="A271" s="74" t="s">
        <v>672</v>
      </c>
      <c r="B271" s="49" t="s">
        <v>175</v>
      </c>
      <c r="C271" s="85" t="s">
        <v>176</v>
      </c>
      <c r="D271" s="255">
        <v>1150</v>
      </c>
    </row>
    <row r="272" spans="1:4" s="270" customFormat="1" ht="12.75" customHeight="1" x14ac:dyDescent="0.3">
      <c r="A272" s="74" t="s">
        <v>673</v>
      </c>
      <c r="B272" s="49" t="s">
        <v>177</v>
      </c>
      <c r="C272" s="85" t="s">
        <v>178</v>
      </c>
      <c r="D272" s="255">
        <v>1400</v>
      </c>
    </row>
    <row r="273" spans="1:4" s="270" customFormat="1" ht="12.75" customHeight="1" x14ac:dyDescent="0.3">
      <c r="A273" s="74" t="s">
        <v>674</v>
      </c>
      <c r="B273" s="49" t="s">
        <v>179</v>
      </c>
      <c r="C273" s="85" t="s">
        <v>178</v>
      </c>
      <c r="D273" s="255">
        <v>1400</v>
      </c>
    </row>
    <row r="274" spans="1:4" s="270" customFormat="1" ht="12.75" customHeight="1" x14ac:dyDescent="0.3">
      <c r="A274" s="74" t="s">
        <v>675</v>
      </c>
      <c r="B274" s="49" t="s">
        <v>180</v>
      </c>
      <c r="C274" s="85" t="s">
        <v>178</v>
      </c>
      <c r="D274" s="255">
        <v>1400</v>
      </c>
    </row>
    <row r="275" spans="1:4" s="270" customFormat="1" ht="12.75" customHeight="1" x14ac:dyDescent="0.3">
      <c r="A275" s="74" t="s">
        <v>676</v>
      </c>
      <c r="B275" s="49" t="s">
        <v>181</v>
      </c>
      <c r="C275" s="85" t="s">
        <v>677</v>
      </c>
      <c r="D275" s="255">
        <v>2300</v>
      </c>
    </row>
    <row r="276" spans="1:4" s="270" customFormat="1" ht="12.75" customHeight="1" x14ac:dyDescent="0.3">
      <c r="A276" s="74" t="s">
        <v>679</v>
      </c>
      <c r="B276" s="49" t="s">
        <v>169</v>
      </c>
      <c r="C276" s="64" t="s">
        <v>168</v>
      </c>
      <c r="D276" s="255">
        <v>2000</v>
      </c>
    </row>
    <row r="277" spans="1:4" s="270" customFormat="1" ht="12.75" customHeight="1" x14ac:dyDescent="0.3">
      <c r="A277" s="74" t="s">
        <v>678</v>
      </c>
      <c r="B277" s="49" t="s">
        <v>174</v>
      </c>
      <c r="C277" s="64" t="s">
        <v>168</v>
      </c>
      <c r="D277" s="255">
        <v>450</v>
      </c>
    </row>
    <row r="278" spans="1:4" s="270" customFormat="1" ht="12" customHeight="1" x14ac:dyDescent="0.3">
      <c r="A278" s="176"/>
      <c r="B278" s="38"/>
      <c r="C278" s="81"/>
      <c r="D278" s="257"/>
    </row>
    <row r="279" spans="1:4" s="270" customFormat="1" ht="12.75" customHeight="1" x14ac:dyDescent="0.3">
      <c r="A279" s="31" t="s">
        <v>182</v>
      </c>
      <c r="B279" s="32"/>
      <c r="C279" s="33"/>
      <c r="D279" s="246"/>
    </row>
    <row r="280" spans="1:4" ht="79.5" customHeight="1" x14ac:dyDescent="0.3">
      <c r="A280" s="152" t="s">
        <v>183</v>
      </c>
      <c r="B280" s="36" t="s">
        <v>184</v>
      </c>
      <c r="C280" s="25"/>
      <c r="D280" s="258">
        <v>14700</v>
      </c>
    </row>
    <row r="281" spans="1:4" x14ac:dyDescent="0.3">
      <c r="A281" s="173"/>
      <c r="B281" s="46" t="s">
        <v>185</v>
      </c>
      <c r="C281" s="72"/>
      <c r="D281" s="253"/>
    </row>
    <row r="282" spans="1:4" x14ac:dyDescent="0.3">
      <c r="A282" s="57" t="s">
        <v>624</v>
      </c>
      <c r="B282" s="49" t="s">
        <v>625</v>
      </c>
      <c r="C282" s="50"/>
      <c r="D282" s="255">
        <v>760</v>
      </c>
    </row>
    <row r="283" spans="1:4" x14ac:dyDescent="0.3">
      <c r="A283" s="57" t="s">
        <v>133</v>
      </c>
      <c r="B283" s="49" t="s">
        <v>128</v>
      </c>
      <c r="C283" s="64"/>
      <c r="D283" s="255">
        <v>220</v>
      </c>
    </row>
    <row r="284" spans="1:4" x14ac:dyDescent="0.3">
      <c r="A284" s="177" t="s">
        <v>682</v>
      </c>
      <c r="B284" s="49" t="s">
        <v>161</v>
      </c>
      <c r="C284" s="50" t="s">
        <v>162</v>
      </c>
      <c r="D284" s="255">
        <v>1800</v>
      </c>
    </row>
    <row r="285" spans="1:4" s="271" customFormat="1" ht="12.75" customHeight="1" x14ac:dyDescent="0.3">
      <c r="A285" s="178" t="s">
        <v>163</v>
      </c>
      <c r="B285" s="49" t="s">
        <v>164</v>
      </c>
      <c r="C285" s="169" t="s">
        <v>162</v>
      </c>
      <c r="D285" s="255">
        <v>2900</v>
      </c>
    </row>
    <row r="286" spans="1:4" x14ac:dyDescent="0.3">
      <c r="A286" s="177" t="s">
        <v>653</v>
      </c>
      <c r="B286" s="49" t="s">
        <v>165</v>
      </c>
      <c r="C286" s="50" t="s">
        <v>162</v>
      </c>
      <c r="D286" s="255">
        <v>2900</v>
      </c>
    </row>
    <row r="287" spans="1:4" x14ac:dyDescent="0.3">
      <c r="A287" s="177" t="s">
        <v>166</v>
      </c>
      <c r="B287" s="49" t="s">
        <v>167</v>
      </c>
      <c r="C287" s="50" t="s">
        <v>162</v>
      </c>
      <c r="D287" s="255">
        <v>2900</v>
      </c>
    </row>
    <row r="288" spans="1:4" x14ac:dyDescent="0.3">
      <c r="A288" s="57" t="s">
        <v>652</v>
      </c>
      <c r="B288" s="49" t="s">
        <v>113</v>
      </c>
      <c r="C288" s="50" t="s">
        <v>168</v>
      </c>
      <c r="D288" s="255">
        <v>2700</v>
      </c>
    </row>
    <row r="289" spans="1:4" x14ac:dyDescent="0.3">
      <c r="A289" s="57" t="s">
        <v>597</v>
      </c>
      <c r="B289" s="49" t="s">
        <v>169</v>
      </c>
      <c r="C289" s="50" t="s">
        <v>168</v>
      </c>
      <c r="D289" s="255">
        <v>750</v>
      </c>
    </row>
    <row r="290" spans="1:4" x14ac:dyDescent="0.3">
      <c r="A290" s="57" t="s">
        <v>170</v>
      </c>
      <c r="B290" s="57" t="s">
        <v>186</v>
      </c>
      <c r="C290" s="50" t="s">
        <v>172</v>
      </c>
      <c r="D290" s="255">
        <v>2700</v>
      </c>
    </row>
    <row r="291" spans="1:4" s="269" customFormat="1" x14ac:dyDescent="0.3">
      <c r="A291" s="57" t="s">
        <v>173</v>
      </c>
      <c r="B291" s="57" t="s">
        <v>174</v>
      </c>
      <c r="C291" s="75" t="s">
        <v>168</v>
      </c>
      <c r="D291" s="259">
        <v>350</v>
      </c>
    </row>
    <row r="292" spans="1:4" x14ac:dyDescent="0.3">
      <c r="A292" s="57" t="s">
        <v>115</v>
      </c>
      <c r="B292" s="57" t="s">
        <v>116</v>
      </c>
      <c r="C292" s="75" t="s">
        <v>117</v>
      </c>
      <c r="D292" s="259">
        <v>15000</v>
      </c>
    </row>
    <row r="293" spans="1:4" x14ac:dyDescent="0.3">
      <c r="A293" s="57" t="s">
        <v>641</v>
      </c>
      <c r="B293" s="57" t="s">
        <v>187</v>
      </c>
      <c r="C293" s="75"/>
      <c r="D293" s="259">
        <v>980</v>
      </c>
    </row>
    <row r="294" spans="1:4" x14ac:dyDescent="0.3">
      <c r="A294" s="57"/>
      <c r="B294" s="27"/>
      <c r="C294" s="75"/>
      <c r="D294" s="259"/>
    </row>
    <row r="295" spans="1:4" ht="57.75" customHeight="1" x14ac:dyDescent="0.3">
      <c r="A295" s="152" t="s">
        <v>188</v>
      </c>
      <c r="B295" s="36" t="s">
        <v>189</v>
      </c>
      <c r="C295" s="25"/>
      <c r="D295" s="258">
        <v>10800</v>
      </c>
    </row>
    <row r="296" spans="1:4" x14ac:dyDescent="0.3">
      <c r="A296" s="173"/>
      <c r="B296" s="46" t="s">
        <v>160</v>
      </c>
      <c r="C296" s="72"/>
      <c r="D296" s="253"/>
    </row>
    <row r="297" spans="1:4" x14ac:dyDescent="0.3">
      <c r="A297" s="57" t="s">
        <v>624</v>
      </c>
      <c r="B297" s="49" t="s">
        <v>625</v>
      </c>
      <c r="C297" s="50"/>
      <c r="D297" s="255">
        <v>760</v>
      </c>
    </row>
    <row r="298" spans="1:4" s="87" customFormat="1" ht="12" customHeight="1" x14ac:dyDescent="0.35">
      <c r="A298" s="57" t="s">
        <v>133</v>
      </c>
      <c r="B298" s="49" t="s">
        <v>128</v>
      </c>
      <c r="C298" s="64"/>
      <c r="D298" s="255">
        <v>220</v>
      </c>
    </row>
    <row r="299" spans="1:4" x14ac:dyDescent="0.3">
      <c r="A299" s="177" t="s">
        <v>682</v>
      </c>
      <c r="B299" s="49" t="s">
        <v>161</v>
      </c>
      <c r="C299" s="50" t="s">
        <v>162</v>
      </c>
      <c r="D299" s="259">
        <v>1800</v>
      </c>
    </row>
    <row r="300" spans="1:4" x14ac:dyDescent="0.3">
      <c r="A300" s="177" t="s">
        <v>163</v>
      </c>
      <c r="B300" s="49" t="s">
        <v>164</v>
      </c>
      <c r="C300" s="50" t="s">
        <v>162</v>
      </c>
      <c r="D300" s="259">
        <v>2900</v>
      </c>
    </row>
    <row r="301" spans="1:4" x14ac:dyDescent="0.3">
      <c r="A301" s="177" t="s">
        <v>653</v>
      </c>
      <c r="B301" s="49" t="s">
        <v>165</v>
      </c>
      <c r="C301" s="50" t="s">
        <v>162</v>
      </c>
      <c r="D301" s="259">
        <v>2900</v>
      </c>
    </row>
    <row r="302" spans="1:4" x14ac:dyDescent="0.3">
      <c r="A302" s="177" t="s">
        <v>166</v>
      </c>
      <c r="B302" s="49" t="s">
        <v>167</v>
      </c>
      <c r="C302" s="50" t="s">
        <v>162</v>
      </c>
      <c r="D302" s="259">
        <v>2900</v>
      </c>
    </row>
    <row r="303" spans="1:4" x14ac:dyDescent="0.3">
      <c r="A303" s="57" t="s">
        <v>652</v>
      </c>
      <c r="B303" s="49" t="s">
        <v>113</v>
      </c>
      <c r="C303" s="50" t="s">
        <v>168</v>
      </c>
      <c r="D303" s="259">
        <v>2700</v>
      </c>
    </row>
    <row r="304" spans="1:4" x14ac:dyDescent="0.3">
      <c r="A304" s="57" t="s">
        <v>597</v>
      </c>
      <c r="B304" s="49" t="s">
        <v>169</v>
      </c>
      <c r="C304" s="50" t="s">
        <v>168</v>
      </c>
      <c r="D304" s="259">
        <v>750</v>
      </c>
    </row>
    <row r="305" spans="1:4" x14ac:dyDescent="0.3">
      <c r="A305" s="57" t="s">
        <v>170</v>
      </c>
      <c r="B305" s="57" t="s">
        <v>190</v>
      </c>
      <c r="C305" s="50" t="s">
        <v>172</v>
      </c>
      <c r="D305" s="259">
        <v>2700</v>
      </c>
    </row>
    <row r="306" spans="1:4" x14ac:dyDescent="0.3">
      <c r="A306" s="57" t="s">
        <v>173</v>
      </c>
      <c r="B306" s="57" t="s">
        <v>174</v>
      </c>
      <c r="C306" s="75" t="s">
        <v>168</v>
      </c>
      <c r="D306" s="259">
        <v>350</v>
      </c>
    </row>
    <row r="307" spans="1:4" x14ac:dyDescent="0.3">
      <c r="A307" s="57"/>
      <c r="B307" s="57"/>
      <c r="C307" s="75"/>
      <c r="D307" s="259"/>
    </row>
    <row r="308" spans="1:4" ht="52.2" x14ac:dyDescent="0.3">
      <c r="A308" s="186" t="s">
        <v>711</v>
      </c>
      <c r="B308" s="36" t="s">
        <v>712</v>
      </c>
      <c r="C308" s="37"/>
      <c r="D308" s="258">
        <v>7350</v>
      </c>
    </row>
    <row r="309" spans="1:4" x14ac:dyDescent="0.3">
      <c r="A309" s="175"/>
      <c r="B309" s="46" t="s">
        <v>160</v>
      </c>
      <c r="C309" s="72"/>
      <c r="D309" s="253"/>
    </row>
    <row r="310" spans="1:4" s="87" customFormat="1" ht="12.75" customHeight="1" x14ac:dyDescent="0.35">
      <c r="A310" s="57" t="s">
        <v>624</v>
      </c>
      <c r="B310" s="49" t="s">
        <v>625</v>
      </c>
      <c r="C310" s="50"/>
      <c r="D310" s="255">
        <v>760</v>
      </c>
    </row>
    <row r="311" spans="1:4" x14ac:dyDescent="0.3">
      <c r="A311" s="57" t="s">
        <v>133</v>
      </c>
      <c r="B311" s="49" t="s">
        <v>128</v>
      </c>
      <c r="C311" s="64"/>
      <c r="D311" s="255">
        <v>220</v>
      </c>
    </row>
    <row r="312" spans="1:4" x14ac:dyDescent="0.3">
      <c r="A312" s="57" t="s">
        <v>713</v>
      </c>
      <c r="B312" s="49" t="s">
        <v>718</v>
      </c>
      <c r="C312" s="64" t="s">
        <v>714</v>
      </c>
      <c r="D312" s="255">
        <v>1400</v>
      </c>
    </row>
    <row r="313" spans="1:4" x14ac:dyDescent="0.3">
      <c r="A313" s="57" t="s">
        <v>715</v>
      </c>
      <c r="B313" s="49" t="s">
        <v>719</v>
      </c>
      <c r="C313" s="64" t="s">
        <v>193</v>
      </c>
      <c r="D313" s="255">
        <v>2000</v>
      </c>
    </row>
    <row r="314" spans="1:4" x14ac:dyDescent="0.3">
      <c r="A314" s="57" t="s">
        <v>716</v>
      </c>
      <c r="B314" s="49" t="s">
        <v>720</v>
      </c>
      <c r="C314" s="64" t="s">
        <v>193</v>
      </c>
      <c r="D314" s="255">
        <v>2000</v>
      </c>
    </row>
    <row r="315" spans="1:4" x14ac:dyDescent="0.3">
      <c r="A315" s="57" t="s">
        <v>717</v>
      </c>
      <c r="B315" s="49" t="s">
        <v>721</v>
      </c>
      <c r="C315" s="64" t="s">
        <v>193</v>
      </c>
      <c r="D315" s="255">
        <v>2000</v>
      </c>
    </row>
    <row r="316" spans="1:4" x14ac:dyDescent="0.3">
      <c r="A316" s="57" t="s">
        <v>676</v>
      </c>
      <c r="B316" s="49" t="s">
        <v>181</v>
      </c>
      <c r="C316" s="64" t="s">
        <v>677</v>
      </c>
      <c r="D316" s="255">
        <v>2300</v>
      </c>
    </row>
    <row r="317" spans="1:4" x14ac:dyDescent="0.3">
      <c r="A317" s="57" t="s">
        <v>679</v>
      </c>
      <c r="B317" s="49" t="s">
        <v>169</v>
      </c>
      <c r="C317" s="64" t="s">
        <v>168</v>
      </c>
      <c r="D317" s="255">
        <v>2000</v>
      </c>
    </row>
    <row r="318" spans="1:4" x14ac:dyDescent="0.3">
      <c r="A318" s="57" t="s">
        <v>678</v>
      </c>
      <c r="B318" s="49" t="s">
        <v>174</v>
      </c>
      <c r="C318" s="64" t="s">
        <v>168</v>
      </c>
      <c r="D318" s="255">
        <v>450</v>
      </c>
    </row>
    <row r="319" spans="1:4" x14ac:dyDescent="0.3">
      <c r="A319" s="74"/>
      <c r="B319" s="27"/>
      <c r="C319" s="64"/>
      <c r="D319" s="255"/>
    </row>
    <row r="320" spans="1:4" ht="52.2" x14ac:dyDescent="0.3">
      <c r="A320" s="152" t="s">
        <v>683</v>
      </c>
      <c r="B320" s="36" t="s">
        <v>684</v>
      </c>
      <c r="C320" s="37"/>
      <c r="D320" s="258">
        <v>5900</v>
      </c>
    </row>
    <row r="321" spans="1:4" x14ac:dyDescent="0.3">
      <c r="A321" s="175"/>
      <c r="B321" s="46" t="s">
        <v>665</v>
      </c>
      <c r="C321" s="72"/>
      <c r="D321" s="253"/>
    </row>
    <row r="322" spans="1:4" s="87" customFormat="1" ht="12.75" customHeight="1" x14ac:dyDescent="0.35">
      <c r="A322" s="57" t="s">
        <v>624</v>
      </c>
      <c r="B322" s="49" t="s">
        <v>625</v>
      </c>
      <c r="C322" s="50"/>
      <c r="D322" s="255">
        <v>760</v>
      </c>
    </row>
    <row r="323" spans="1:4" x14ac:dyDescent="0.3">
      <c r="A323" s="57" t="s">
        <v>133</v>
      </c>
      <c r="B323" s="49" t="s">
        <v>128</v>
      </c>
      <c r="C323" s="64"/>
      <c r="D323" s="255">
        <v>220</v>
      </c>
    </row>
    <row r="324" spans="1:4" x14ac:dyDescent="0.3">
      <c r="A324" s="57" t="s">
        <v>666</v>
      </c>
      <c r="B324" s="49" t="s">
        <v>175</v>
      </c>
      <c r="C324" s="64" t="s">
        <v>670</v>
      </c>
      <c r="D324" s="255">
        <v>990</v>
      </c>
    </row>
    <row r="325" spans="1:4" x14ac:dyDescent="0.3">
      <c r="A325" s="57" t="s">
        <v>667</v>
      </c>
      <c r="B325" s="49" t="s">
        <v>177</v>
      </c>
      <c r="C325" s="64" t="s">
        <v>671</v>
      </c>
      <c r="D325" s="255">
        <v>1000</v>
      </c>
    </row>
    <row r="326" spans="1:4" x14ac:dyDescent="0.3">
      <c r="A326" s="57" t="s">
        <v>668</v>
      </c>
      <c r="B326" s="49" t="s">
        <v>179</v>
      </c>
      <c r="C326" s="64" t="s">
        <v>671</v>
      </c>
      <c r="D326" s="255">
        <v>1000</v>
      </c>
    </row>
    <row r="327" spans="1:4" x14ac:dyDescent="0.3">
      <c r="A327" s="57" t="s">
        <v>669</v>
      </c>
      <c r="B327" s="49" t="s">
        <v>180</v>
      </c>
      <c r="C327" s="64" t="s">
        <v>671</v>
      </c>
      <c r="D327" s="255">
        <v>1000</v>
      </c>
    </row>
    <row r="328" spans="1:4" x14ac:dyDescent="0.3">
      <c r="A328" s="57" t="s">
        <v>672</v>
      </c>
      <c r="B328" s="49" t="s">
        <v>175</v>
      </c>
      <c r="C328" s="64" t="s">
        <v>176</v>
      </c>
      <c r="D328" s="255">
        <v>1150</v>
      </c>
    </row>
    <row r="329" spans="1:4" x14ac:dyDescent="0.3">
      <c r="A329" s="57" t="s">
        <v>673</v>
      </c>
      <c r="B329" s="49" t="s">
        <v>177</v>
      </c>
      <c r="C329" s="64" t="s">
        <v>178</v>
      </c>
      <c r="D329" s="255">
        <v>1400</v>
      </c>
    </row>
    <row r="330" spans="1:4" x14ac:dyDescent="0.3">
      <c r="A330" s="57" t="s">
        <v>674</v>
      </c>
      <c r="B330" s="49" t="s">
        <v>179</v>
      </c>
      <c r="C330" s="64" t="s">
        <v>178</v>
      </c>
      <c r="D330" s="255">
        <v>1400</v>
      </c>
    </row>
    <row r="331" spans="1:4" x14ac:dyDescent="0.3">
      <c r="A331" s="57" t="s">
        <v>675</v>
      </c>
      <c r="B331" s="49" t="s">
        <v>180</v>
      </c>
      <c r="C331" s="64" t="s">
        <v>178</v>
      </c>
      <c r="D331" s="255">
        <v>1400</v>
      </c>
    </row>
    <row r="332" spans="1:4" x14ac:dyDescent="0.3">
      <c r="A332" s="57" t="s">
        <v>676</v>
      </c>
      <c r="B332" s="49" t="s">
        <v>181</v>
      </c>
      <c r="C332" s="64" t="s">
        <v>677</v>
      </c>
      <c r="D332" s="255">
        <v>2300</v>
      </c>
    </row>
    <row r="333" spans="1:4" x14ac:dyDescent="0.3">
      <c r="A333" s="57" t="s">
        <v>679</v>
      </c>
      <c r="B333" s="49" t="s">
        <v>169</v>
      </c>
      <c r="C333" s="64" t="s">
        <v>168</v>
      </c>
      <c r="D333" s="255">
        <v>2000</v>
      </c>
    </row>
    <row r="334" spans="1:4" x14ac:dyDescent="0.3">
      <c r="A334" s="57" t="s">
        <v>678</v>
      </c>
      <c r="B334" s="49" t="s">
        <v>174</v>
      </c>
      <c r="C334" s="64" t="s">
        <v>168</v>
      </c>
      <c r="D334" s="255">
        <v>450</v>
      </c>
    </row>
    <row r="335" spans="1:4" x14ac:dyDescent="0.3">
      <c r="A335" s="57"/>
      <c r="B335" s="27"/>
      <c r="C335" s="75"/>
      <c r="D335" s="259"/>
    </row>
    <row r="336" spans="1:4" ht="17.399999999999999" x14ac:dyDescent="0.3">
      <c r="A336" s="28" t="s">
        <v>191</v>
      </c>
      <c r="B336" s="44"/>
      <c r="C336" s="43"/>
      <c r="D336" s="266"/>
    </row>
    <row r="337" spans="1:4" x14ac:dyDescent="0.3">
      <c r="A337" s="74" t="s">
        <v>192</v>
      </c>
      <c r="B337" s="27" t="s">
        <v>766</v>
      </c>
      <c r="C337" s="50" t="s">
        <v>193</v>
      </c>
      <c r="D337" s="255">
        <v>50</v>
      </c>
    </row>
    <row r="338" spans="1:4" x14ac:dyDescent="0.3">
      <c r="A338" s="74" t="s">
        <v>194</v>
      </c>
      <c r="B338" s="27" t="s">
        <v>767</v>
      </c>
      <c r="C338" s="50" t="s">
        <v>193</v>
      </c>
      <c r="D338" s="255">
        <v>50</v>
      </c>
    </row>
    <row r="339" spans="1:4" x14ac:dyDescent="0.3">
      <c r="A339" s="74" t="s">
        <v>196</v>
      </c>
      <c r="B339" s="27" t="s">
        <v>197</v>
      </c>
      <c r="C339" s="50" t="s">
        <v>198</v>
      </c>
      <c r="D339" s="267">
        <v>300</v>
      </c>
    </row>
    <row r="340" spans="1:4" x14ac:dyDescent="0.3">
      <c r="A340" s="74" t="s">
        <v>651</v>
      </c>
      <c r="B340" s="27" t="s">
        <v>200</v>
      </c>
      <c r="C340" s="50" t="s">
        <v>199</v>
      </c>
      <c r="D340" s="255">
        <v>2400</v>
      </c>
    </row>
    <row r="341" spans="1:4" x14ac:dyDescent="0.3">
      <c r="A341" s="74" t="s">
        <v>201</v>
      </c>
      <c r="B341" s="27" t="s">
        <v>202</v>
      </c>
      <c r="C341" s="50" t="s">
        <v>168</v>
      </c>
      <c r="D341" s="255">
        <v>1650</v>
      </c>
    </row>
    <row r="342" spans="1:4" x14ac:dyDescent="0.3">
      <c r="A342" s="74" t="s">
        <v>203</v>
      </c>
      <c r="B342" s="27" t="s">
        <v>204</v>
      </c>
      <c r="C342" s="50" t="s">
        <v>168</v>
      </c>
      <c r="D342" s="255">
        <v>430</v>
      </c>
    </row>
    <row r="343" spans="1:4" x14ac:dyDescent="0.3">
      <c r="A343" s="74" t="s">
        <v>205</v>
      </c>
      <c r="B343" s="27" t="s">
        <v>206</v>
      </c>
      <c r="C343" s="50" t="s">
        <v>107</v>
      </c>
      <c r="D343" s="255">
        <v>1700</v>
      </c>
    </row>
    <row r="344" spans="1:4" x14ac:dyDescent="0.3">
      <c r="A344" s="74" t="s">
        <v>207</v>
      </c>
      <c r="B344" s="27" t="s">
        <v>208</v>
      </c>
      <c r="C344" s="50" t="s">
        <v>107</v>
      </c>
      <c r="D344" s="255">
        <v>2900</v>
      </c>
    </row>
    <row r="345" spans="1:4" x14ac:dyDescent="0.3">
      <c r="A345" s="74" t="s">
        <v>209</v>
      </c>
      <c r="B345" s="27" t="s">
        <v>210</v>
      </c>
      <c r="C345" s="50" t="s">
        <v>107</v>
      </c>
      <c r="D345" s="255">
        <v>2900</v>
      </c>
    </row>
    <row r="346" spans="1:4" x14ac:dyDescent="0.3">
      <c r="A346" s="74" t="s">
        <v>211</v>
      </c>
      <c r="B346" s="27" t="s">
        <v>212</v>
      </c>
      <c r="C346" s="50" t="s">
        <v>107</v>
      </c>
      <c r="D346" s="255">
        <v>2900</v>
      </c>
    </row>
    <row r="347" spans="1:4" x14ac:dyDescent="0.3">
      <c r="A347" s="86" t="s">
        <v>213</v>
      </c>
      <c r="B347" s="27" t="s">
        <v>214</v>
      </c>
      <c r="C347" s="50" t="s">
        <v>215</v>
      </c>
      <c r="D347" s="255">
        <v>2500</v>
      </c>
    </row>
    <row r="348" spans="1:4" x14ac:dyDescent="0.3">
      <c r="A348" s="86" t="s">
        <v>216</v>
      </c>
      <c r="B348" s="27" t="s">
        <v>217</v>
      </c>
      <c r="C348" s="50" t="s">
        <v>168</v>
      </c>
      <c r="D348" s="255">
        <v>1750</v>
      </c>
    </row>
    <row r="349" spans="1:4" x14ac:dyDescent="0.3">
      <c r="A349" s="86" t="s">
        <v>218</v>
      </c>
      <c r="B349" s="27" t="s">
        <v>219</v>
      </c>
      <c r="C349" s="50" t="s">
        <v>168</v>
      </c>
      <c r="D349" s="255">
        <v>350</v>
      </c>
    </row>
    <row r="350" spans="1:4" x14ac:dyDescent="0.3">
      <c r="A350" s="57" t="s">
        <v>220</v>
      </c>
      <c r="B350" s="49" t="s">
        <v>221</v>
      </c>
      <c r="C350" s="50" t="s">
        <v>107</v>
      </c>
      <c r="D350" s="255">
        <v>1500</v>
      </c>
    </row>
    <row r="351" spans="1:4" x14ac:dyDescent="0.3">
      <c r="A351" s="57" t="s">
        <v>222</v>
      </c>
      <c r="B351" s="49" t="s">
        <v>223</v>
      </c>
      <c r="C351" s="50" t="s">
        <v>107</v>
      </c>
      <c r="D351" s="255">
        <v>2500</v>
      </c>
    </row>
    <row r="352" spans="1:4" x14ac:dyDescent="0.3">
      <c r="A352" s="57" t="s">
        <v>224</v>
      </c>
      <c r="B352" s="49" t="s">
        <v>225</v>
      </c>
      <c r="C352" s="50" t="s">
        <v>107</v>
      </c>
      <c r="D352" s="255">
        <v>2500</v>
      </c>
    </row>
    <row r="353" spans="1:4" x14ac:dyDescent="0.3">
      <c r="A353" s="57" t="s">
        <v>226</v>
      </c>
      <c r="B353" s="49" t="s">
        <v>227</v>
      </c>
      <c r="C353" s="50" t="s">
        <v>107</v>
      </c>
      <c r="D353" s="255">
        <v>2500</v>
      </c>
    </row>
    <row r="354" spans="1:4" x14ac:dyDescent="0.3">
      <c r="A354" s="57" t="s">
        <v>623</v>
      </c>
      <c r="B354" s="49" t="s">
        <v>228</v>
      </c>
      <c r="C354" s="50" t="s">
        <v>215</v>
      </c>
      <c r="D354" s="255">
        <v>2200</v>
      </c>
    </row>
    <row r="355" spans="1:4" x14ac:dyDescent="0.3">
      <c r="A355" s="57" t="s">
        <v>229</v>
      </c>
      <c r="B355" s="49" t="s">
        <v>230</v>
      </c>
      <c r="C355" s="50" t="s">
        <v>168</v>
      </c>
      <c r="D355" s="255">
        <v>1750</v>
      </c>
    </row>
    <row r="356" spans="1:4" x14ac:dyDescent="0.3">
      <c r="A356" s="57" t="s">
        <v>231</v>
      </c>
      <c r="B356" s="49" t="s">
        <v>232</v>
      </c>
      <c r="C356" s="50" t="s">
        <v>233</v>
      </c>
      <c r="D356" s="255">
        <v>1150</v>
      </c>
    </row>
    <row r="357" spans="1:4" x14ac:dyDescent="0.3">
      <c r="A357" s="57" t="s">
        <v>234</v>
      </c>
      <c r="B357" s="49" t="s">
        <v>235</v>
      </c>
      <c r="C357" s="50" t="s">
        <v>195</v>
      </c>
      <c r="D357" s="255">
        <v>1350</v>
      </c>
    </row>
    <row r="358" spans="1:4" x14ac:dyDescent="0.3">
      <c r="A358" s="57" t="s">
        <v>236</v>
      </c>
      <c r="B358" s="49" t="s">
        <v>237</v>
      </c>
      <c r="C358" s="50" t="s">
        <v>195</v>
      </c>
      <c r="D358" s="255">
        <v>1350</v>
      </c>
    </row>
    <row r="359" spans="1:4" x14ac:dyDescent="0.3">
      <c r="A359" s="57" t="s">
        <v>238</v>
      </c>
      <c r="B359" s="49" t="s">
        <v>239</v>
      </c>
      <c r="C359" s="50" t="s">
        <v>195</v>
      </c>
      <c r="D359" s="255">
        <v>1350</v>
      </c>
    </row>
    <row r="360" spans="1:4" s="182" customFormat="1" ht="13.2" x14ac:dyDescent="0.25">
      <c r="A360" s="187" t="s">
        <v>732</v>
      </c>
      <c r="B360" s="187" t="s">
        <v>736</v>
      </c>
      <c r="C360" s="188" t="s">
        <v>176</v>
      </c>
      <c r="D360" s="255">
        <v>1150</v>
      </c>
    </row>
    <row r="361" spans="1:4" s="182" customFormat="1" ht="13.2" x14ac:dyDescent="0.25">
      <c r="A361" s="187" t="s">
        <v>733</v>
      </c>
      <c r="B361" s="187" t="s">
        <v>737</v>
      </c>
      <c r="C361" s="188" t="s">
        <v>178</v>
      </c>
      <c r="D361" s="255">
        <v>1350</v>
      </c>
    </row>
    <row r="362" spans="1:4" s="182" customFormat="1" ht="13.2" x14ac:dyDescent="0.25">
      <c r="A362" s="187" t="s">
        <v>734</v>
      </c>
      <c r="B362" s="187" t="s">
        <v>738</v>
      </c>
      <c r="C362" s="188" t="s">
        <v>178</v>
      </c>
      <c r="D362" s="255">
        <v>1350</v>
      </c>
    </row>
    <row r="363" spans="1:4" s="182" customFormat="1" ht="13.2" x14ac:dyDescent="0.25">
      <c r="A363" s="187" t="s">
        <v>735</v>
      </c>
      <c r="B363" s="187" t="s">
        <v>739</v>
      </c>
      <c r="C363" s="188" t="s">
        <v>178</v>
      </c>
      <c r="D363" s="255">
        <v>1350</v>
      </c>
    </row>
    <row r="364" spans="1:4" s="182" customFormat="1" ht="13.2" x14ac:dyDescent="0.25">
      <c r="A364" s="187" t="s">
        <v>745</v>
      </c>
      <c r="B364" s="187" t="s">
        <v>746</v>
      </c>
      <c r="C364" s="188" t="s">
        <v>747</v>
      </c>
      <c r="D364" s="268">
        <v>2000</v>
      </c>
    </row>
    <row r="365" spans="1:4" x14ac:dyDescent="0.3">
      <c r="A365" s="187" t="s">
        <v>748</v>
      </c>
      <c r="B365" s="187" t="s">
        <v>749</v>
      </c>
      <c r="C365" s="136"/>
      <c r="D365" s="268">
        <v>1800</v>
      </c>
    </row>
    <row r="366" spans="1:4" x14ac:dyDescent="0.3">
      <c r="A366" s="187" t="s">
        <v>751</v>
      </c>
      <c r="B366" s="187" t="s">
        <v>752</v>
      </c>
      <c r="C366" s="136"/>
      <c r="D366" s="268">
        <v>430</v>
      </c>
    </row>
    <row r="367" spans="1:4" x14ac:dyDescent="0.3">
      <c r="A367" s="57" t="s">
        <v>626</v>
      </c>
      <c r="B367" s="49" t="s">
        <v>631</v>
      </c>
      <c r="C367" s="50" t="s">
        <v>638</v>
      </c>
      <c r="D367" s="255">
        <v>3500</v>
      </c>
    </row>
    <row r="368" spans="1:4" x14ac:dyDescent="0.3">
      <c r="A368" s="57" t="s">
        <v>627</v>
      </c>
      <c r="B368" s="49" t="s">
        <v>632</v>
      </c>
      <c r="C368" s="50" t="s">
        <v>199</v>
      </c>
      <c r="D368" s="255">
        <v>2500</v>
      </c>
    </row>
    <row r="369" spans="1:4" x14ac:dyDescent="0.3">
      <c r="A369" s="57" t="s">
        <v>628</v>
      </c>
      <c r="B369" s="49" t="s">
        <v>633</v>
      </c>
      <c r="C369" s="50" t="s">
        <v>640</v>
      </c>
      <c r="D369" s="255">
        <v>3200</v>
      </c>
    </row>
    <row r="370" spans="1:4" s="87" customFormat="1" ht="18" x14ac:dyDescent="0.35">
      <c r="A370" s="57" t="s">
        <v>629</v>
      </c>
      <c r="B370" s="49" t="s">
        <v>634</v>
      </c>
      <c r="C370" s="50" t="s">
        <v>640</v>
      </c>
      <c r="D370" s="255">
        <v>3200</v>
      </c>
    </row>
    <row r="371" spans="1:4" x14ac:dyDescent="0.3">
      <c r="A371" s="57" t="s">
        <v>630</v>
      </c>
      <c r="B371" s="49" t="s">
        <v>635</v>
      </c>
      <c r="C371" s="50" t="s">
        <v>640</v>
      </c>
      <c r="D371" s="255">
        <v>3200</v>
      </c>
    </row>
    <row r="372" spans="1:4" x14ac:dyDescent="0.3">
      <c r="A372" s="57" t="s">
        <v>680</v>
      </c>
      <c r="B372" s="49" t="s">
        <v>636</v>
      </c>
      <c r="C372" s="50" t="s">
        <v>639</v>
      </c>
      <c r="D372" s="255">
        <v>1200</v>
      </c>
    </row>
    <row r="373" spans="1:4" x14ac:dyDescent="0.3">
      <c r="A373" s="57" t="s">
        <v>681</v>
      </c>
      <c r="B373" s="57" t="s">
        <v>637</v>
      </c>
      <c r="C373" s="50" t="s">
        <v>638</v>
      </c>
      <c r="D373" s="255">
        <v>450</v>
      </c>
    </row>
    <row r="374" spans="1:4" x14ac:dyDescent="0.3">
      <c r="A374" s="57" t="s">
        <v>642</v>
      </c>
      <c r="B374" s="57" t="s">
        <v>758</v>
      </c>
      <c r="C374" s="50"/>
      <c r="D374" s="255">
        <v>950</v>
      </c>
    </row>
  </sheetData>
  <hyperlinks>
    <hyperlink ref="A69" r:id="rId1" xr:uid="{965ADE77-BEDC-4361-BBE7-C86268DC0052}"/>
    <hyperlink ref="A60" r:id="rId2" xr:uid="{0C7247FE-3255-4A02-9941-4AD93B90ECFC}"/>
    <hyperlink ref="A44" r:id="rId3" xr:uid="{3FF02DB3-52C5-4853-B7A3-2B782948F279}"/>
    <hyperlink ref="A165" r:id="rId4" xr:uid="{98171F62-26E8-4D6F-B3CC-5D80995BED88}"/>
    <hyperlink ref="A171" r:id="rId5" xr:uid="{4BB6E968-501C-4BEF-AF57-1F41565841CB}"/>
    <hyperlink ref="A216" r:id="rId6" xr:uid="{691F4F84-78AE-48BC-9B2D-12FFD6438C42}"/>
    <hyperlink ref="A280" r:id="rId7" xr:uid="{38D080B2-6C11-4C8B-9226-2206894E910A}"/>
    <hyperlink ref="A295" r:id="rId8" xr:uid="{528AD57D-9D73-4627-88C5-834A679CCBE1}"/>
    <hyperlink ref="A320" r:id="rId9" xr:uid="{D47A593C-45B9-4AE9-98B1-170CC6F16F0A}"/>
    <hyperlink ref="A252" r:id="rId10" xr:uid="{13C615C6-0831-43F0-98BC-DA2A314485F6}"/>
    <hyperlink ref="A79" r:id="rId11" xr:uid="{90E18660-B76A-426D-86A5-C79345184035}"/>
    <hyperlink ref="A88" r:id="rId12" xr:uid="{F40139B6-64DE-4EBC-8B7A-F24D2117312C}"/>
    <hyperlink ref="A97" r:id="rId13" xr:uid="{242F2E8F-7F21-453A-8B93-AF28DFF5429D}"/>
    <hyperlink ref="A230" r:id="rId14" xr:uid="{D0FC3F0C-E036-4A1D-85A6-5844AAEA3DE1}"/>
    <hyperlink ref="A11" r:id="rId15" xr:uid="{8C0EF0AB-011A-46A8-9F02-3089B83C4D29}"/>
    <hyperlink ref="A223" r:id="rId16" xr:uid="{68D5559A-B2CD-4BA8-86C7-2E7A12916CAB}"/>
    <hyperlink ref="A198" r:id="rId17" xr:uid="{8DE0CC6F-2177-4E94-9263-3D22C5FB3086}"/>
    <hyperlink ref="A189" r:id="rId18" xr:uid="{A240DA5C-1321-4CBC-929A-1BCCD6D013EF}"/>
    <hyperlink ref="A178" r:id="rId19" xr:uid="{9363858B-F01B-49A7-9051-352829D5D70B}"/>
    <hyperlink ref="A264" r:id="rId20" xr:uid="{A98B0FD2-DB22-4AC7-B090-19B88733B077}"/>
    <hyperlink ref="A157" r:id="rId21" xr:uid="{04B5A69F-A7A3-490D-83C6-6CD47FBA9E8A}"/>
    <hyperlink ref="A136" r:id="rId22" xr:uid="{FE4D7204-D03C-4239-A41C-3B0B699D15CA}"/>
  </hyperlinks>
  <pageMargins left="0.7" right="0.7" top="0.75" bottom="0.75" header="0.3" footer="0.3"/>
  <pageSetup paperSize="9" scale="39" orientation="portrait" r:id="rId23"/>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D8950-5320-464C-AB64-1CE6DCE8458D}">
  <sheetPr>
    <tabColor theme="8" tint="0.39997558519241921"/>
  </sheetPr>
  <dimension ref="A1:D140"/>
  <sheetViews>
    <sheetView view="pageBreakPreview" zoomScaleNormal="100" zoomScaleSheetLayoutView="100" workbookViewId="0">
      <selection sqref="A1:D1"/>
    </sheetView>
  </sheetViews>
  <sheetFormatPr defaultColWidth="9.109375" defaultRowHeight="13.8" x14ac:dyDescent="0.3"/>
  <cols>
    <col min="1" max="1" width="23.33203125" style="45" customWidth="1"/>
    <col min="2" max="2" width="133.6640625" style="45" bestFit="1" customWidth="1"/>
    <col min="3" max="3" width="9.109375" style="45"/>
    <col min="4" max="4" width="11" style="45" bestFit="1" customWidth="1"/>
    <col min="5" max="16384" width="9.109375" style="45"/>
  </cols>
  <sheetData>
    <row r="1" spans="1:4" s="91" customFormat="1" ht="25.8" x14ac:dyDescent="0.5">
      <c r="A1" s="277" t="s">
        <v>240</v>
      </c>
      <c r="B1" s="278"/>
      <c r="C1" s="278"/>
      <c r="D1" s="279"/>
    </row>
    <row r="2" spans="1:4" s="87" customFormat="1" ht="18" x14ac:dyDescent="0.35">
      <c r="A2" s="28" t="s">
        <v>240</v>
      </c>
      <c r="B2" s="29"/>
      <c r="C2" s="30"/>
      <c r="D2" s="96"/>
    </row>
    <row r="3" spans="1:4" x14ac:dyDescent="0.3">
      <c r="A3" s="108" t="s">
        <v>241</v>
      </c>
      <c r="B3" s="69" t="s">
        <v>242</v>
      </c>
      <c r="C3" s="53"/>
      <c r="D3" s="109">
        <v>3000</v>
      </c>
    </row>
    <row r="4" spans="1:4" x14ac:dyDescent="0.3">
      <c r="A4" s="108" t="s">
        <v>243</v>
      </c>
      <c r="B4" s="69" t="s">
        <v>244</v>
      </c>
      <c r="C4" s="53"/>
      <c r="D4" s="109">
        <v>4500</v>
      </c>
    </row>
    <row r="5" spans="1:4" x14ac:dyDescent="0.3">
      <c r="A5" s="108" t="s">
        <v>245</v>
      </c>
      <c r="B5" s="69" t="s">
        <v>246</v>
      </c>
      <c r="C5" s="53"/>
      <c r="D5" s="109">
        <v>5900</v>
      </c>
    </row>
    <row r="6" spans="1:4" x14ac:dyDescent="0.3">
      <c r="A6" s="69"/>
      <c r="B6" s="69"/>
      <c r="C6" s="53"/>
      <c r="D6" s="110"/>
    </row>
    <row r="7" spans="1:4" s="87" customFormat="1" ht="18" x14ac:dyDescent="0.35">
      <c r="A7" s="97" t="s">
        <v>247</v>
      </c>
      <c r="B7" s="98"/>
      <c r="C7" s="99"/>
      <c r="D7" s="100"/>
    </row>
    <row r="8" spans="1:4" x14ac:dyDescent="0.3">
      <c r="A8" s="74" t="s">
        <v>248</v>
      </c>
      <c r="B8" s="74" t="s">
        <v>249</v>
      </c>
      <c r="C8" s="50"/>
      <c r="D8" s="109">
        <v>300</v>
      </c>
    </row>
    <row r="9" spans="1:4" x14ac:dyDescent="0.3">
      <c r="A9" s="74" t="s">
        <v>250</v>
      </c>
      <c r="B9" s="74" t="s">
        <v>251</v>
      </c>
      <c r="C9" s="50"/>
      <c r="D9" s="109">
        <v>500</v>
      </c>
    </row>
    <row r="10" spans="1:4" x14ac:dyDescent="0.3">
      <c r="A10" s="74" t="s">
        <v>252</v>
      </c>
      <c r="B10" s="74" t="s">
        <v>253</v>
      </c>
      <c r="C10" s="50"/>
      <c r="D10" s="109">
        <v>260</v>
      </c>
    </row>
    <row r="11" spans="1:4" x14ac:dyDescent="0.3">
      <c r="A11" s="74" t="s">
        <v>254</v>
      </c>
      <c r="B11" s="74" t="s">
        <v>255</v>
      </c>
      <c r="C11" s="50"/>
      <c r="D11" s="109">
        <v>260</v>
      </c>
    </row>
    <row r="12" spans="1:4" x14ac:dyDescent="0.3">
      <c r="A12" s="74" t="s">
        <v>256</v>
      </c>
      <c r="B12" s="74" t="s">
        <v>257</v>
      </c>
      <c r="C12" s="50"/>
      <c r="D12" s="109">
        <v>350</v>
      </c>
    </row>
    <row r="13" spans="1:4" x14ac:dyDescent="0.3">
      <c r="A13" s="74" t="s">
        <v>258</v>
      </c>
      <c r="B13" s="74" t="s">
        <v>259</v>
      </c>
      <c r="C13" s="50"/>
      <c r="D13" s="109">
        <v>450</v>
      </c>
    </row>
    <row r="14" spans="1:4" x14ac:dyDescent="0.3">
      <c r="A14" s="74" t="s">
        <v>260</v>
      </c>
      <c r="B14" s="74" t="s">
        <v>261</v>
      </c>
      <c r="C14" s="50"/>
      <c r="D14" s="109">
        <v>400</v>
      </c>
    </row>
    <row r="15" spans="1:4" x14ac:dyDescent="0.3">
      <c r="A15" s="74" t="s">
        <v>262</v>
      </c>
      <c r="B15" s="74" t="s">
        <v>263</v>
      </c>
      <c r="C15" s="50"/>
      <c r="D15" s="109">
        <v>950</v>
      </c>
    </row>
    <row r="16" spans="1:4" x14ac:dyDescent="0.3">
      <c r="A16" s="74" t="s">
        <v>264</v>
      </c>
      <c r="B16" s="74" t="s">
        <v>265</v>
      </c>
      <c r="C16" s="50"/>
      <c r="D16" s="109">
        <v>950</v>
      </c>
    </row>
    <row r="17" spans="1:4" x14ac:dyDescent="0.3">
      <c r="A17" s="74" t="s">
        <v>266</v>
      </c>
      <c r="B17" s="74" t="s">
        <v>267</v>
      </c>
      <c r="C17" s="50"/>
      <c r="D17" s="109">
        <v>250</v>
      </c>
    </row>
    <row r="18" spans="1:4" x14ac:dyDescent="0.3">
      <c r="A18" s="74" t="s">
        <v>268</v>
      </c>
      <c r="B18" s="74" t="s">
        <v>269</v>
      </c>
      <c r="C18" s="50"/>
      <c r="D18" s="109">
        <v>290</v>
      </c>
    </row>
    <row r="19" spans="1:4" x14ac:dyDescent="0.3">
      <c r="A19" s="74" t="s">
        <v>270</v>
      </c>
      <c r="B19" s="74" t="s">
        <v>271</v>
      </c>
      <c r="C19" s="50"/>
      <c r="D19" s="109">
        <v>450</v>
      </c>
    </row>
    <row r="20" spans="1:4" x14ac:dyDescent="0.3">
      <c r="A20" s="74" t="s">
        <v>272</v>
      </c>
      <c r="B20" s="74" t="s">
        <v>273</v>
      </c>
      <c r="C20" s="50"/>
      <c r="D20" s="109">
        <v>1100</v>
      </c>
    </row>
    <row r="21" spans="1:4" x14ac:dyDescent="0.3">
      <c r="A21" s="74" t="s">
        <v>274</v>
      </c>
      <c r="B21" s="74" t="s">
        <v>275</v>
      </c>
      <c r="C21" s="50"/>
      <c r="D21" s="109">
        <v>900</v>
      </c>
    </row>
    <row r="22" spans="1:4" x14ac:dyDescent="0.3">
      <c r="A22" s="74" t="s">
        <v>276</v>
      </c>
      <c r="B22" s="74" t="s">
        <v>277</v>
      </c>
      <c r="C22" s="50"/>
      <c r="D22" s="109">
        <v>1400</v>
      </c>
    </row>
    <row r="23" spans="1:4" x14ac:dyDescent="0.3">
      <c r="A23" s="74"/>
      <c r="B23" s="74"/>
      <c r="C23" s="50"/>
      <c r="D23" s="110"/>
    </row>
    <row r="24" spans="1:4" s="87" customFormat="1" ht="18" x14ac:dyDescent="0.35">
      <c r="A24" s="101" t="s">
        <v>278</v>
      </c>
      <c r="B24" s="102"/>
      <c r="C24" s="41"/>
      <c r="D24" s="96"/>
    </row>
    <row r="25" spans="1:4" x14ac:dyDescent="0.3">
      <c r="A25" s="108" t="s">
        <v>279</v>
      </c>
      <c r="B25" s="69" t="s">
        <v>280</v>
      </c>
      <c r="C25" s="111"/>
      <c r="D25" s="109">
        <v>900</v>
      </c>
    </row>
    <row r="26" spans="1:4" x14ac:dyDescent="0.3">
      <c r="A26" s="112"/>
      <c r="B26" s="54"/>
      <c r="C26" s="113"/>
      <c r="D26" s="110"/>
    </row>
    <row r="27" spans="1:4" s="87" customFormat="1" ht="18" x14ac:dyDescent="0.35">
      <c r="A27" s="28" t="s">
        <v>281</v>
      </c>
      <c r="B27" s="103"/>
      <c r="C27" s="104"/>
      <c r="D27" s="96"/>
    </row>
    <row r="28" spans="1:4" x14ac:dyDescent="0.3">
      <c r="A28" s="54" t="s">
        <v>282</v>
      </c>
      <c r="B28" s="114" t="s">
        <v>283</v>
      </c>
      <c r="C28" s="115"/>
      <c r="D28" s="109">
        <v>180</v>
      </c>
    </row>
    <row r="29" spans="1:4" x14ac:dyDescent="0.3">
      <c r="A29" s="54" t="s">
        <v>284</v>
      </c>
      <c r="B29" s="114" t="s">
        <v>285</v>
      </c>
      <c r="C29" s="115"/>
      <c r="D29" s="109">
        <v>180</v>
      </c>
    </row>
    <row r="30" spans="1:4" x14ac:dyDescent="0.3">
      <c r="A30" s="54" t="s">
        <v>286</v>
      </c>
      <c r="B30" s="114" t="s">
        <v>287</v>
      </c>
      <c r="C30" s="115"/>
      <c r="D30" s="109">
        <v>180</v>
      </c>
    </row>
    <row r="31" spans="1:4" x14ac:dyDescent="0.3">
      <c r="A31" s="54" t="s">
        <v>288</v>
      </c>
      <c r="B31" s="114" t="s">
        <v>289</v>
      </c>
      <c r="C31" s="115"/>
      <c r="D31" s="109">
        <v>180</v>
      </c>
    </row>
    <row r="32" spans="1:4" x14ac:dyDescent="0.3">
      <c r="A32" s="54" t="s">
        <v>290</v>
      </c>
      <c r="B32" s="114" t="s">
        <v>291</v>
      </c>
      <c r="C32" s="115"/>
      <c r="D32" s="109">
        <v>180</v>
      </c>
    </row>
    <row r="34" spans="1:4" s="87" customFormat="1" ht="18" x14ac:dyDescent="0.35">
      <c r="A34" s="28" t="s">
        <v>292</v>
      </c>
      <c r="B34" s="103"/>
      <c r="C34" s="104"/>
      <c r="D34" s="96"/>
    </row>
    <row r="35" spans="1:4" x14ac:dyDescent="0.3">
      <c r="A35" s="54" t="s">
        <v>293</v>
      </c>
      <c r="B35" s="54" t="s">
        <v>283</v>
      </c>
      <c r="C35" s="113"/>
      <c r="D35" s="109">
        <v>180</v>
      </c>
    </row>
    <row r="36" spans="1:4" x14ac:dyDescent="0.3">
      <c r="A36" s="54" t="s">
        <v>294</v>
      </c>
      <c r="B36" s="54" t="s">
        <v>285</v>
      </c>
      <c r="C36" s="113"/>
      <c r="D36" s="109">
        <v>180</v>
      </c>
    </row>
    <row r="37" spans="1:4" x14ac:dyDescent="0.3">
      <c r="A37" s="54" t="s">
        <v>295</v>
      </c>
      <c r="B37" s="54" t="s">
        <v>287</v>
      </c>
      <c r="C37" s="113"/>
      <c r="D37" s="109">
        <v>180</v>
      </c>
    </row>
    <row r="38" spans="1:4" x14ac:dyDescent="0.3">
      <c r="A38" s="54" t="s">
        <v>296</v>
      </c>
      <c r="B38" s="54" t="s">
        <v>291</v>
      </c>
      <c r="C38" s="113"/>
      <c r="D38" s="109">
        <v>180</v>
      </c>
    </row>
    <row r="39" spans="1:4" x14ac:dyDescent="0.3">
      <c r="A39" s="54"/>
      <c r="B39" s="54"/>
      <c r="C39" s="113"/>
      <c r="D39" s="110"/>
    </row>
    <row r="40" spans="1:4" s="87" customFormat="1" ht="18" x14ac:dyDescent="0.35">
      <c r="A40" s="28" t="s">
        <v>278</v>
      </c>
      <c r="B40" s="29"/>
      <c r="C40" s="30"/>
      <c r="D40" s="96"/>
    </row>
    <row r="41" spans="1:4" x14ac:dyDescent="0.3">
      <c r="A41" s="108" t="s">
        <v>297</v>
      </c>
      <c r="B41" s="69" t="s">
        <v>298</v>
      </c>
      <c r="C41" s="53"/>
      <c r="D41" s="109">
        <v>800</v>
      </c>
    </row>
    <row r="42" spans="1:4" x14ac:dyDescent="0.3">
      <c r="A42" s="69" t="s">
        <v>299</v>
      </c>
      <c r="B42" s="69" t="s">
        <v>300</v>
      </c>
      <c r="C42" s="53"/>
      <c r="D42" s="109">
        <v>450</v>
      </c>
    </row>
    <row r="43" spans="1:4" x14ac:dyDescent="0.3">
      <c r="A43" s="69"/>
      <c r="B43" s="69"/>
      <c r="C43" s="53"/>
      <c r="D43" s="109"/>
    </row>
    <row r="44" spans="1:4" x14ac:dyDescent="0.3">
      <c r="A44" s="108" t="s">
        <v>301</v>
      </c>
      <c r="B44" s="69" t="s">
        <v>302</v>
      </c>
      <c r="C44" s="53"/>
      <c r="D44" s="109">
        <v>950</v>
      </c>
    </row>
    <row r="45" spans="1:4" x14ac:dyDescent="0.3">
      <c r="A45" s="69" t="s">
        <v>299</v>
      </c>
      <c r="B45" s="69" t="s">
        <v>300</v>
      </c>
      <c r="C45" s="53"/>
      <c r="D45" s="109">
        <v>450</v>
      </c>
    </row>
    <row r="46" spans="1:4" x14ac:dyDescent="0.3">
      <c r="A46" s="69"/>
      <c r="B46" s="69"/>
      <c r="C46" s="53"/>
      <c r="D46" s="109"/>
    </row>
    <row r="47" spans="1:4" x14ac:dyDescent="0.3">
      <c r="A47" s="108" t="s">
        <v>600</v>
      </c>
      <c r="B47" s="69" t="s">
        <v>601</v>
      </c>
      <c r="C47" s="53"/>
      <c r="D47" s="109">
        <v>2700</v>
      </c>
    </row>
    <row r="49" spans="1:4" x14ac:dyDescent="0.3">
      <c r="A49" s="108" t="s">
        <v>303</v>
      </c>
      <c r="B49" s="69" t="s">
        <v>304</v>
      </c>
      <c r="C49" s="53"/>
      <c r="D49" s="109">
        <v>1100</v>
      </c>
    </row>
    <row r="50" spans="1:4" x14ac:dyDescent="0.3">
      <c r="A50" s="69"/>
      <c r="B50" s="69"/>
      <c r="C50" s="53"/>
      <c r="D50" s="109"/>
    </row>
    <row r="51" spans="1:4" x14ac:dyDescent="0.3">
      <c r="A51" s="108" t="s">
        <v>305</v>
      </c>
      <c r="B51" s="69" t="s">
        <v>306</v>
      </c>
      <c r="C51" s="53"/>
      <c r="D51" s="109">
        <v>1900</v>
      </c>
    </row>
    <row r="52" spans="1:4" x14ac:dyDescent="0.3">
      <c r="A52" s="108"/>
      <c r="B52" s="69"/>
      <c r="C52" s="53"/>
      <c r="D52" s="109"/>
    </row>
    <row r="53" spans="1:4" x14ac:dyDescent="0.3">
      <c r="A53" s="108" t="s">
        <v>307</v>
      </c>
      <c r="B53" s="69" t="s">
        <v>308</v>
      </c>
      <c r="C53" s="53"/>
      <c r="D53" s="109">
        <v>6500</v>
      </c>
    </row>
    <row r="54" spans="1:4" x14ac:dyDescent="0.3">
      <c r="A54" s="108"/>
      <c r="B54" s="69"/>
      <c r="C54" s="53"/>
      <c r="D54" s="109"/>
    </row>
    <row r="55" spans="1:4" x14ac:dyDescent="0.3">
      <c r="A55" s="108" t="s">
        <v>309</v>
      </c>
      <c r="B55" s="69" t="s">
        <v>310</v>
      </c>
      <c r="C55" s="53"/>
      <c r="D55" s="109">
        <v>9000</v>
      </c>
    </row>
    <row r="56" spans="1:4" x14ac:dyDescent="0.3">
      <c r="A56" s="108"/>
      <c r="B56" s="69"/>
      <c r="C56" s="53"/>
      <c r="D56" s="109"/>
    </row>
    <row r="57" spans="1:4" x14ac:dyDescent="0.3">
      <c r="A57" s="108" t="s">
        <v>311</v>
      </c>
      <c r="B57" s="69" t="s">
        <v>312</v>
      </c>
      <c r="C57" s="53"/>
      <c r="D57" s="109">
        <v>1100</v>
      </c>
    </row>
    <row r="58" spans="1:4" x14ac:dyDescent="0.3">
      <c r="A58" s="69"/>
      <c r="B58" s="69"/>
      <c r="C58" s="53"/>
      <c r="D58" s="109"/>
    </row>
    <row r="59" spans="1:4" x14ac:dyDescent="0.3">
      <c r="A59" s="108" t="s">
        <v>313</v>
      </c>
      <c r="B59" s="69" t="s">
        <v>314</v>
      </c>
      <c r="C59" s="53"/>
      <c r="D59" s="109">
        <v>2600</v>
      </c>
    </row>
    <row r="60" spans="1:4" x14ac:dyDescent="0.3">
      <c r="A60" s="69"/>
      <c r="B60" s="69"/>
      <c r="C60" s="53"/>
      <c r="D60" s="109"/>
    </row>
    <row r="61" spans="1:4" x14ac:dyDescent="0.3">
      <c r="A61" s="108" t="s">
        <v>315</v>
      </c>
      <c r="B61" s="69" t="s">
        <v>316</v>
      </c>
      <c r="C61" s="53"/>
      <c r="D61" s="109">
        <v>4600</v>
      </c>
    </row>
    <row r="62" spans="1:4" x14ac:dyDescent="0.3">
      <c r="A62" s="108"/>
      <c r="B62" s="69"/>
      <c r="C62" s="53"/>
      <c r="D62" s="109"/>
    </row>
    <row r="63" spans="1:4" s="87" customFormat="1" ht="18" x14ac:dyDescent="0.35">
      <c r="A63" s="28" t="s">
        <v>317</v>
      </c>
      <c r="B63" s="29"/>
      <c r="C63" s="30"/>
      <c r="D63" s="96"/>
    </row>
    <row r="64" spans="1:4" x14ac:dyDescent="0.3">
      <c r="A64" s="74" t="s">
        <v>320</v>
      </c>
      <c r="B64" s="116" t="s">
        <v>285</v>
      </c>
      <c r="C64" s="53"/>
      <c r="D64" s="109">
        <v>600</v>
      </c>
    </row>
    <row r="65" spans="1:4" x14ac:dyDescent="0.3">
      <c r="A65" s="74" t="s">
        <v>321</v>
      </c>
      <c r="B65" s="116" t="s">
        <v>287</v>
      </c>
      <c r="C65" s="53"/>
      <c r="D65" s="109">
        <v>600</v>
      </c>
    </row>
    <row r="66" spans="1:4" x14ac:dyDescent="0.3">
      <c r="A66" s="74"/>
      <c r="B66" s="116"/>
      <c r="C66" s="53"/>
      <c r="D66" s="110"/>
    </row>
    <row r="67" spans="1:4" s="87" customFormat="1" ht="18" x14ac:dyDescent="0.35">
      <c r="A67" s="28" t="s">
        <v>322</v>
      </c>
      <c r="B67" s="29"/>
      <c r="C67" s="30"/>
      <c r="D67" s="96"/>
    </row>
    <row r="68" spans="1:4" x14ac:dyDescent="0.3">
      <c r="A68" s="116" t="s">
        <v>323</v>
      </c>
      <c r="B68" s="116" t="s">
        <v>318</v>
      </c>
      <c r="C68" s="53"/>
      <c r="D68" s="109">
        <v>400</v>
      </c>
    </row>
    <row r="69" spans="1:4" x14ac:dyDescent="0.3">
      <c r="A69" s="116" t="s">
        <v>324</v>
      </c>
      <c r="B69" s="116" t="s">
        <v>283</v>
      </c>
      <c r="C69" s="53"/>
      <c r="D69" s="109">
        <v>450</v>
      </c>
    </row>
    <row r="70" spans="1:4" x14ac:dyDescent="0.3">
      <c r="A70" s="116" t="s">
        <v>325</v>
      </c>
      <c r="B70" s="116" t="s">
        <v>319</v>
      </c>
      <c r="C70" s="53"/>
      <c r="D70" s="109">
        <v>450</v>
      </c>
    </row>
    <row r="71" spans="1:4" x14ac:dyDescent="0.3">
      <c r="A71" s="116" t="s">
        <v>326</v>
      </c>
      <c r="B71" s="116" t="s">
        <v>291</v>
      </c>
      <c r="C71" s="53"/>
      <c r="D71" s="109">
        <v>450</v>
      </c>
    </row>
    <row r="72" spans="1:4" x14ac:dyDescent="0.3">
      <c r="A72" s="116" t="s">
        <v>327</v>
      </c>
      <c r="B72" s="116" t="s">
        <v>285</v>
      </c>
      <c r="C72" s="53"/>
      <c r="D72" s="109">
        <v>450</v>
      </c>
    </row>
    <row r="73" spans="1:4" x14ac:dyDescent="0.3">
      <c r="A73" s="116" t="s">
        <v>328</v>
      </c>
      <c r="B73" s="116" t="s">
        <v>329</v>
      </c>
      <c r="C73" s="53"/>
      <c r="D73" s="109">
        <v>450</v>
      </c>
    </row>
    <row r="74" spans="1:4" x14ac:dyDescent="0.3">
      <c r="A74" s="116" t="s">
        <v>330</v>
      </c>
      <c r="B74" s="116" t="s">
        <v>289</v>
      </c>
      <c r="C74" s="53"/>
      <c r="D74" s="109">
        <v>450</v>
      </c>
    </row>
    <row r="75" spans="1:4" x14ac:dyDescent="0.3">
      <c r="A75" s="116" t="s">
        <v>331</v>
      </c>
      <c r="B75" s="116" t="s">
        <v>332</v>
      </c>
      <c r="C75" s="53"/>
      <c r="D75" s="109">
        <v>500</v>
      </c>
    </row>
    <row r="76" spans="1:4" x14ac:dyDescent="0.3">
      <c r="A76" s="116" t="s">
        <v>333</v>
      </c>
      <c r="B76" s="116" t="s">
        <v>334</v>
      </c>
      <c r="C76" s="53"/>
      <c r="D76" s="109">
        <v>500</v>
      </c>
    </row>
    <row r="77" spans="1:4" x14ac:dyDescent="0.3">
      <c r="A77" s="116"/>
      <c r="B77" s="116"/>
      <c r="C77" s="53"/>
      <c r="D77" s="110"/>
    </row>
    <row r="78" spans="1:4" s="87" customFormat="1" ht="18" x14ac:dyDescent="0.35">
      <c r="A78" s="97" t="s">
        <v>336</v>
      </c>
      <c r="B78" s="98"/>
      <c r="C78" s="99"/>
      <c r="D78" s="100"/>
    </row>
    <row r="79" spans="1:4" x14ac:dyDescent="0.3">
      <c r="A79" s="74" t="s">
        <v>337</v>
      </c>
      <c r="B79" s="116" t="s">
        <v>318</v>
      </c>
      <c r="C79" s="53"/>
      <c r="D79" s="109">
        <v>350</v>
      </c>
    </row>
    <row r="80" spans="1:4" x14ac:dyDescent="0.3">
      <c r="A80" s="74" t="s">
        <v>338</v>
      </c>
      <c r="B80" s="116" t="s">
        <v>283</v>
      </c>
      <c r="C80" s="53"/>
      <c r="D80" s="109">
        <v>380</v>
      </c>
    </row>
    <row r="81" spans="1:4" x14ac:dyDescent="0.3">
      <c r="A81" s="74" t="s">
        <v>339</v>
      </c>
      <c r="B81" s="116" t="s">
        <v>319</v>
      </c>
      <c r="C81" s="53"/>
      <c r="D81" s="109">
        <v>400</v>
      </c>
    </row>
    <row r="82" spans="1:4" x14ac:dyDescent="0.3">
      <c r="A82" s="74" t="s">
        <v>340</v>
      </c>
      <c r="B82" s="116" t="s">
        <v>291</v>
      </c>
      <c r="C82" s="53"/>
      <c r="D82" s="109">
        <v>380</v>
      </c>
    </row>
    <row r="83" spans="1:4" x14ac:dyDescent="0.3">
      <c r="A83" s="74" t="s">
        <v>341</v>
      </c>
      <c r="B83" s="116" t="s">
        <v>285</v>
      </c>
      <c r="C83" s="53"/>
      <c r="D83" s="109">
        <v>380</v>
      </c>
    </row>
    <row r="84" spans="1:4" x14ac:dyDescent="0.3">
      <c r="A84" s="74" t="s">
        <v>342</v>
      </c>
      <c r="B84" s="116" t="s">
        <v>329</v>
      </c>
      <c r="C84" s="53"/>
      <c r="D84" s="109">
        <v>400</v>
      </c>
    </row>
    <row r="85" spans="1:4" x14ac:dyDescent="0.3">
      <c r="A85" s="74" t="s">
        <v>343</v>
      </c>
      <c r="B85" s="116" t="s">
        <v>289</v>
      </c>
      <c r="C85" s="53"/>
      <c r="D85" s="109">
        <v>380</v>
      </c>
    </row>
    <row r="86" spans="1:4" x14ac:dyDescent="0.3">
      <c r="A86" s="74" t="s">
        <v>344</v>
      </c>
      <c r="B86" s="116" t="s">
        <v>287</v>
      </c>
      <c r="C86" s="53"/>
      <c r="D86" s="109">
        <v>380</v>
      </c>
    </row>
    <row r="87" spans="1:4" x14ac:dyDescent="0.3">
      <c r="A87" s="74" t="s">
        <v>345</v>
      </c>
      <c r="B87" s="116" t="s">
        <v>332</v>
      </c>
      <c r="C87" s="53"/>
      <c r="D87" s="109">
        <v>450</v>
      </c>
    </row>
    <row r="88" spans="1:4" x14ac:dyDescent="0.3">
      <c r="A88" s="74" t="s">
        <v>346</v>
      </c>
      <c r="B88" s="116" t="s">
        <v>334</v>
      </c>
      <c r="C88" s="53"/>
      <c r="D88" s="109">
        <v>450</v>
      </c>
    </row>
    <row r="89" spans="1:4" x14ac:dyDescent="0.3">
      <c r="A89" s="69"/>
      <c r="B89" s="69"/>
      <c r="C89" s="53"/>
      <c r="D89" s="110"/>
    </row>
    <row r="90" spans="1:4" s="87" customFormat="1" ht="18" x14ac:dyDescent="0.35">
      <c r="A90" s="97" t="s">
        <v>347</v>
      </c>
      <c r="B90" s="98"/>
      <c r="C90" s="99"/>
      <c r="D90" s="100"/>
    </row>
    <row r="91" spans="1:4" x14ac:dyDescent="0.3">
      <c r="A91" s="116" t="s">
        <v>348</v>
      </c>
      <c r="B91" s="116" t="s">
        <v>318</v>
      </c>
      <c r="C91" s="53"/>
      <c r="D91" s="109">
        <v>300</v>
      </c>
    </row>
    <row r="92" spans="1:4" x14ac:dyDescent="0.3">
      <c r="A92" s="116" t="s">
        <v>349</v>
      </c>
      <c r="B92" s="116" t="s">
        <v>283</v>
      </c>
      <c r="C92" s="53"/>
      <c r="D92" s="109">
        <v>350</v>
      </c>
    </row>
    <row r="93" spans="1:4" x14ac:dyDescent="0.3">
      <c r="A93" s="116" t="s">
        <v>350</v>
      </c>
      <c r="B93" s="116" t="s">
        <v>319</v>
      </c>
      <c r="C93" s="53"/>
      <c r="D93" s="109">
        <v>300</v>
      </c>
    </row>
    <row r="94" spans="1:4" x14ac:dyDescent="0.3">
      <c r="A94" s="116" t="s">
        <v>351</v>
      </c>
      <c r="B94" s="116" t="s">
        <v>285</v>
      </c>
      <c r="C94" s="53"/>
      <c r="D94" s="109">
        <v>350</v>
      </c>
    </row>
    <row r="95" spans="1:4" x14ac:dyDescent="0.3">
      <c r="A95" s="116" t="s">
        <v>352</v>
      </c>
      <c r="B95" s="116" t="s">
        <v>329</v>
      </c>
      <c r="C95" s="53"/>
      <c r="D95" s="109">
        <v>300</v>
      </c>
    </row>
    <row r="96" spans="1:4" x14ac:dyDescent="0.3">
      <c r="A96" s="116" t="s">
        <v>353</v>
      </c>
      <c r="B96" s="116" t="s">
        <v>289</v>
      </c>
      <c r="C96" s="53"/>
      <c r="D96" s="109">
        <v>350</v>
      </c>
    </row>
    <row r="97" spans="1:4" x14ac:dyDescent="0.3">
      <c r="A97" s="116" t="s">
        <v>354</v>
      </c>
      <c r="B97" s="116" t="s">
        <v>287</v>
      </c>
      <c r="C97" s="53"/>
      <c r="D97" s="109">
        <v>350</v>
      </c>
    </row>
    <row r="98" spans="1:4" x14ac:dyDescent="0.3">
      <c r="A98" s="116" t="s">
        <v>355</v>
      </c>
      <c r="B98" s="116" t="s">
        <v>332</v>
      </c>
      <c r="C98" s="53"/>
      <c r="D98" s="109">
        <v>380</v>
      </c>
    </row>
    <row r="99" spans="1:4" x14ac:dyDescent="0.3">
      <c r="A99" s="116" t="s">
        <v>356</v>
      </c>
      <c r="B99" s="116" t="s">
        <v>357</v>
      </c>
      <c r="C99" s="53"/>
      <c r="D99" s="109">
        <v>300</v>
      </c>
    </row>
    <row r="100" spans="1:4" x14ac:dyDescent="0.3">
      <c r="A100" s="116" t="s">
        <v>358</v>
      </c>
      <c r="B100" s="116" t="s">
        <v>334</v>
      </c>
      <c r="C100" s="53"/>
      <c r="D100" s="109">
        <v>400</v>
      </c>
    </row>
    <row r="101" spans="1:4" x14ac:dyDescent="0.3">
      <c r="A101" s="116" t="s">
        <v>359</v>
      </c>
      <c r="B101" s="116" t="s">
        <v>360</v>
      </c>
      <c r="C101" s="53"/>
      <c r="D101" s="109">
        <v>380</v>
      </c>
    </row>
    <row r="102" spans="1:4" x14ac:dyDescent="0.3">
      <c r="A102" s="116" t="s">
        <v>361</v>
      </c>
      <c r="B102" s="116" t="s">
        <v>335</v>
      </c>
      <c r="C102" s="53"/>
      <c r="D102" s="109">
        <v>380</v>
      </c>
    </row>
    <row r="103" spans="1:4" x14ac:dyDescent="0.3">
      <c r="A103" s="116" t="s">
        <v>362</v>
      </c>
      <c r="B103" s="116" t="s">
        <v>363</v>
      </c>
      <c r="C103" s="53"/>
      <c r="D103" s="109">
        <v>400</v>
      </c>
    </row>
    <row r="104" spans="1:4" x14ac:dyDescent="0.3">
      <c r="A104" s="116"/>
      <c r="B104" s="116"/>
      <c r="C104" s="53"/>
      <c r="D104" s="110"/>
    </row>
    <row r="105" spans="1:4" s="87" customFormat="1" ht="18" x14ac:dyDescent="0.35">
      <c r="A105" s="28" t="s">
        <v>364</v>
      </c>
      <c r="B105" s="29"/>
      <c r="C105" s="30"/>
      <c r="D105" s="96"/>
    </row>
    <row r="106" spans="1:4" x14ac:dyDescent="0.3">
      <c r="A106" s="74" t="s">
        <v>365</v>
      </c>
      <c r="B106" s="116" t="s">
        <v>318</v>
      </c>
      <c r="C106" s="53"/>
      <c r="D106" s="109">
        <v>250</v>
      </c>
    </row>
    <row r="107" spans="1:4" x14ac:dyDescent="0.3">
      <c r="A107" s="27" t="s">
        <v>366</v>
      </c>
      <c r="B107" s="116" t="s">
        <v>283</v>
      </c>
      <c r="C107" s="53"/>
      <c r="D107" s="109">
        <v>350</v>
      </c>
    </row>
    <row r="108" spans="1:4" x14ac:dyDescent="0.3">
      <c r="A108" s="27" t="s">
        <v>367</v>
      </c>
      <c r="B108" s="116" t="s">
        <v>291</v>
      </c>
      <c r="C108" s="53"/>
      <c r="D108" s="109">
        <v>300</v>
      </c>
    </row>
    <row r="109" spans="1:4" x14ac:dyDescent="0.3">
      <c r="A109" s="27" t="s">
        <v>368</v>
      </c>
      <c r="B109" s="116" t="s">
        <v>285</v>
      </c>
      <c r="C109" s="53"/>
      <c r="D109" s="109">
        <v>300</v>
      </c>
    </row>
    <row r="110" spans="1:4" x14ac:dyDescent="0.3">
      <c r="A110" s="27" t="s">
        <v>369</v>
      </c>
      <c r="B110" s="116" t="s">
        <v>329</v>
      </c>
      <c r="C110" s="53"/>
      <c r="D110" s="109">
        <v>300</v>
      </c>
    </row>
    <row r="111" spans="1:4" x14ac:dyDescent="0.3">
      <c r="A111" s="27" t="s">
        <v>370</v>
      </c>
      <c r="B111" s="116" t="s">
        <v>289</v>
      </c>
      <c r="C111" s="53"/>
      <c r="D111" s="109">
        <v>350</v>
      </c>
    </row>
    <row r="112" spans="1:4" x14ac:dyDescent="0.3">
      <c r="A112" s="27" t="s">
        <v>371</v>
      </c>
      <c r="B112" s="116" t="s">
        <v>287</v>
      </c>
      <c r="C112" s="53"/>
      <c r="D112" s="109">
        <v>300</v>
      </c>
    </row>
    <row r="113" spans="1:4" x14ac:dyDescent="0.3">
      <c r="A113" s="27" t="s">
        <v>372</v>
      </c>
      <c r="B113" s="116" t="s">
        <v>334</v>
      </c>
      <c r="C113" s="53"/>
      <c r="D113" s="109">
        <v>330</v>
      </c>
    </row>
    <row r="114" spans="1:4" x14ac:dyDescent="0.3">
      <c r="A114" s="69"/>
      <c r="B114" s="69"/>
      <c r="C114" s="53"/>
      <c r="D114" s="110"/>
    </row>
    <row r="115" spans="1:4" s="87" customFormat="1" ht="18" x14ac:dyDescent="0.35">
      <c r="A115" s="28" t="s">
        <v>373</v>
      </c>
      <c r="B115" s="29"/>
      <c r="C115" s="30"/>
      <c r="D115" s="96"/>
    </row>
    <row r="116" spans="1:4" x14ac:dyDescent="0.3">
      <c r="A116" s="74" t="s">
        <v>374</v>
      </c>
      <c r="B116" s="116" t="s">
        <v>318</v>
      </c>
      <c r="C116" s="53"/>
      <c r="D116" s="109">
        <v>230</v>
      </c>
    </row>
    <row r="117" spans="1:4" x14ac:dyDescent="0.3">
      <c r="A117" s="27" t="s">
        <v>375</v>
      </c>
      <c r="B117" s="116" t="s">
        <v>283</v>
      </c>
      <c r="C117" s="53"/>
      <c r="D117" s="109">
        <v>250</v>
      </c>
    </row>
    <row r="118" spans="1:4" x14ac:dyDescent="0.3">
      <c r="A118" s="27"/>
      <c r="B118" s="116"/>
      <c r="C118" s="53"/>
      <c r="D118" s="110"/>
    </row>
    <row r="119" spans="1:4" s="87" customFormat="1" ht="18" x14ac:dyDescent="0.35">
      <c r="A119" s="28" t="s">
        <v>376</v>
      </c>
      <c r="B119" s="29"/>
      <c r="C119" s="30"/>
      <c r="D119" s="96"/>
    </row>
    <row r="120" spans="1:4" x14ac:dyDescent="0.3">
      <c r="A120" s="27" t="s">
        <v>377</v>
      </c>
      <c r="B120" s="116" t="s">
        <v>378</v>
      </c>
      <c r="C120" s="53"/>
      <c r="D120" s="110">
        <v>500</v>
      </c>
    </row>
    <row r="121" spans="1:4" x14ac:dyDescent="0.3">
      <c r="A121" s="27" t="s">
        <v>379</v>
      </c>
      <c r="B121" s="116" t="s">
        <v>380</v>
      </c>
      <c r="C121" s="53"/>
      <c r="D121" s="110">
        <v>350</v>
      </c>
    </row>
    <row r="122" spans="1:4" x14ac:dyDescent="0.3">
      <c r="A122" s="27" t="s">
        <v>381</v>
      </c>
      <c r="B122" s="116" t="s">
        <v>382</v>
      </c>
      <c r="C122" s="53"/>
      <c r="D122" s="110">
        <v>350</v>
      </c>
    </row>
    <row r="123" spans="1:4" x14ac:dyDescent="0.3">
      <c r="A123" s="117"/>
      <c r="B123" s="117"/>
      <c r="C123" s="118"/>
      <c r="D123" s="119"/>
    </row>
    <row r="124" spans="1:4" s="91" customFormat="1" ht="25.8" x14ac:dyDescent="0.5">
      <c r="A124" s="129"/>
      <c r="B124" s="90" t="s">
        <v>383</v>
      </c>
      <c r="C124" s="90"/>
      <c r="D124" s="130"/>
    </row>
    <row r="125" spans="1:4" s="87" customFormat="1" ht="18" x14ac:dyDescent="0.35">
      <c r="A125" s="28" t="s">
        <v>384</v>
      </c>
      <c r="B125" s="29"/>
      <c r="C125" s="29"/>
      <c r="D125" s="105"/>
    </row>
    <row r="126" spans="1:4" x14ac:dyDescent="0.3">
      <c r="A126" s="27" t="s">
        <v>385</v>
      </c>
      <c r="B126" s="27" t="s">
        <v>386</v>
      </c>
      <c r="C126" s="106"/>
      <c r="D126" s="120">
        <v>7330</v>
      </c>
    </row>
    <row r="127" spans="1:4" x14ac:dyDescent="0.3">
      <c r="A127" s="27"/>
      <c r="B127" s="27"/>
      <c r="C127" s="106"/>
      <c r="D127" s="107"/>
    </row>
    <row r="128" spans="1:4" s="87" customFormat="1" ht="18" x14ac:dyDescent="0.35">
      <c r="A128" s="28" t="s">
        <v>387</v>
      </c>
      <c r="B128" s="29"/>
      <c r="C128" s="29"/>
      <c r="D128" s="105"/>
    </row>
    <row r="129" spans="1:4" x14ac:dyDescent="0.3">
      <c r="A129" s="121" t="s">
        <v>388</v>
      </c>
      <c r="B129" s="121" t="s">
        <v>389</v>
      </c>
      <c r="C129" s="53"/>
      <c r="D129" s="122">
        <v>550</v>
      </c>
    </row>
    <row r="130" spans="1:4" x14ac:dyDescent="0.3">
      <c r="A130" s="123" t="s">
        <v>390</v>
      </c>
      <c r="B130" s="123" t="s">
        <v>391</v>
      </c>
      <c r="C130" s="53"/>
      <c r="D130" s="124">
        <v>300</v>
      </c>
    </row>
    <row r="131" spans="1:4" x14ac:dyDescent="0.3">
      <c r="A131" s="121" t="s">
        <v>392</v>
      </c>
      <c r="B131" s="121" t="s">
        <v>393</v>
      </c>
      <c r="C131" s="53"/>
      <c r="D131" s="122">
        <v>220</v>
      </c>
    </row>
    <row r="132" spans="1:4" x14ac:dyDescent="0.3">
      <c r="A132" s="123" t="s">
        <v>394</v>
      </c>
      <c r="B132" s="123" t="s">
        <v>395</v>
      </c>
      <c r="C132" s="53"/>
      <c r="D132" s="124">
        <v>230</v>
      </c>
    </row>
    <row r="133" spans="1:4" x14ac:dyDescent="0.3">
      <c r="A133" s="125" t="s">
        <v>396</v>
      </c>
      <c r="B133" s="125" t="s">
        <v>397</v>
      </c>
      <c r="C133" s="53"/>
      <c r="D133" s="126">
        <v>250</v>
      </c>
    </row>
    <row r="134" spans="1:4" ht="27" customHeight="1" x14ac:dyDescent="0.3">
      <c r="A134" s="127" t="s">
        <v>398</v>
      </c>
      <c r="B134" s="249" t="s">
        <v>399</v>
      </c>
      <c r="C134" s="53"/>
      <c r="D134" s="248">
        <v>900</v>
      </c>
    </row>
    <row r="135" spans="1:4" x14ac:dyDescent="0.3">
      <c r="A135" s="123" t="s">
        <v>400</v>
      </c>
      <c r="B135" s="123" t="s">
        <v>401</v>
      </c>
      <c r="C135" s="53"/>
      <c r="D135" s="124">
        <v>160</v>
      </c>
    </row>
    <row r="136" spans="1:4" x14ac:dyDescent="0.3">
      <c r="A136" s="123" t="s">
        <v>402</v>
      </c>
      <c r="B136" s="123" t="s">
        <v>403</v>
      </c>
      <c r="C136" s="53"/>
      <c r="D136" s="124">
        <v>250</v>
      </c>
    </row>
    <row r="137" spans="1:4" x14ac:dyDescent="0.3">
      <c r="A137" s="121" t="s">
        <v>404</v>
      </c>
      <c r="B137" s="121" t="s">
        <v>405</v>
      </c>
      <c r="C137" s="53"/>
      <c r="D137" s="122">
        <v>210</v>
      </c>
    </row>
    <row r="138" spans="1:4" x14ac:dyDescent="0.3">
      <c r="A138" s="128" t="s">
        <v>406</v>
      </c>
      <c r="B138" s="128" t="s">
        <v>407</v>
      </c>
      <c r="C138" s="53"/>
      <c r="D138" s="122">
        <v>200</v>
      </c>
    </row>
    <row r="139" spans="1:4" x14ac:dyDescent="0.3">
      <c r="A139" s="121" t="s">
        <v>408</v>
      </c>
      <c r="B139" s="121" t="s">
        <v>409</v>
      </c>
      <c r="C139" s="53"/>
      <c r="D139" s="122">
        <v>100</v>
      </c>
    </row>
    <row r="140" spans="1:4" x14ac:dyDescent="0.3">
      <c r="A140" s="121" t="s">
        <v>410</v>
      </c>
      <c r="B140" s="121" t="s">
        <v>411</v>
      </c>
      <c r="C140" s="53"/>
      <c r="D140" s="122">
        <v>100</v>
      </c>
    </row>
  </sheetData>
  <mergeCells count="1">
    <mergeCell ref="A1:D1"/>
  </mergeCell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89CC4-6547-47D2-B8C5-3DE753C0500B}">
  <sheetPr>
    <tabColor rgb="FF92D050"/>
  </sheetPr>
  <dimension ref="A1:D37"/>
  <sheetViews>
    <sheetView showGridLines="0" view="pageBreakPreview" zoomScaleNormal="89" zoomScaleSheetLayoutView="100" workbookViewId="0">
      <selection sqref="A1:D1"/>
    </sheetView>
  </sheetViews>
  <sheetFormatPr defaultColWidth="9.109375" defaultRowHeight="13.8" x14ac:dyDescent="0.3"/>
  <cols>
    <col min="1" max="1" width="18.44140625" style="45" customWidth="1"/>
    <col min="2" max="2" width="126.44140625" style="45" customWidth="1"/>
    <col min="3" max="3" width="23.6640625" style="45" customWidth="1"/>
    <col min="4" max="4" width="23.6640625" style="163" customWidth="1"/>
    <col min="5" max="16384" width="9.109375" style="45"/>
  </cols>
  <sheetData>
    <row r="1" spans="1:4" s="135" customFormat="1" ht="30" customHeight="1" x14ac:dyDescent="0.5">
      <c r="A1" s="280" t="s">
        <v>440</v>
      </c>
      <c r="B1" s="280"/>
      <c r="C1" s="280"/>
      <c r="D1" s="280"/>
    </row>
    <row r="2" spans="1:4" s="87" customFormat="1" ht="18" x14ac:dyDescent="0.35">
      <c r="A2" s="131" t="s">
        <v>412</v>
      </c>
      <c r="B2" s="131"/>
      <c r="C2" s="131"/>
      <c r="D2" s="157"/>
    </row>
    <row r="3" spans="1:4" s="154" customFormat="1" ht="59.25" customHeight="1" x14ac:dyDescent="0.3">
      <c r="A3" s="153" t="s">
        <v>602</v>
      </c>
      <c r="B3" s="153" t="s">
        <v>413</v>
      </c>
      <c r="C3" s="153"/>
      <c r="D3" s="158">
        <v>5300</v>
      </c>
    </row>
    <row r="4" spans="1:4" x14ac:dyDescent="0.3">
      <c r="A4" s="136"/>
      <c r="B4" s="136" t="s">
        <v>603</v>
      </c>
      <c r="C4" s="136"/>
      <c r="D4" s="159"/>
    </row>
    <row r="5" spans="1:4" x14ac:dyDescent="0.3">
      <c r="A5" s="136"/>
      <c r="B5" s="136" t="s">
        <v>620</v>
      </c>
      <c r="C5" s="136"/>
      <c r="D5" s="159"/>
    </row>
    <row r="6" spans="1:4" x14ac:dyDescent="0.3">
      <c r="A6" s="136"/>
      <c r="B6" s="136"/>
      <c r="C6" s="136"/>
      <c r="D6" s="159"/>
    </row>
    <row r="7" spans="1:4" s="154" customFormat="1" ht="59.25" customHeight="1" x14ac:dyDescent="0.3">
      <c r="A7" s="153" t="s">
        <v>604</v>
      </c>
      <c r="B7" s="153" t="s">
        <v>414</v>
      </c>
      <c r="C7" s="153"/>
      <c r="D7" s="158">
        <v>6000</v>
      </c>
    </row>
    <row r="8" spans="1:4" x14ac:dyDescent="0.3">
      <c r="A8" s="136"/>
      <c r="B8" s="136" t="s">
        <v>605</v>
      </c>
      <c r="C8" s="136"/>
      <c r="D8" s="159"/>
    </row>
    <row r="9" spans="1:4" x14ac:dyDescent="0.3">
      <c r="A9" s="136"/>
      <c r="B9" s="136" t="s">
        <v>620</v>
      </c>
      <c r="C9" s="136"/>
      <c r="D9" s="159"/>
    </row>
    <row r="10" spans="1:4" x14ac:dyDescent="0.3">
      <c r="A10" s="136"/>
      <c r="B10" s="136"/>
      <c r="C10" s="136"/>
      <c r="D10" s="159"/>
    </row>
    <row r="11" spans="1:4" s="87" customFormat="1" ht="18" x14ac:dyDescent="0.35">
      <c r="A11" s="134" t="s">
        <v>621</v>
      </c>
      <c r="B11" s="134"/>
      <c r="C11" s="134"/>
      <c r="D11" s="160"/>
    </row>
    <row r="12" spans="1:4" s="156" customFormat="1" ht="64.5" customHeight="1" x14ac:dyDescent="0.3">
      <c r="A12" s="155" t="s">
        <v>415</v>
      </c>
      <c r="B12" s="155" t="s">
        <v>609</v>
      </c>
      <c r="C12" s="155"/>
      <c r="D12" s="161">
        <v>900</v>
      </c>
    </row>
    <row r="13" spans="1:4" s="156" customFormat="1" ht="64.5" customHeight="1" x14ac:dyDescent="0.3">
      <c r="A13" s="155" t="s">
        <v>606</v>
      </c>
      <c r="B13" s="155" t="s">
        <v>611</v>
      </c>
      <c r="C13" s="155"/>
      <c r="D13" s="161">
        <v>800</v>
      </c>
    </row>
    <row r="14" spans="1:4" s="156" customFormat="1" ht="64.5" customHeight="1" x14ac:dyDescent="0.3">
      <c r="A14" s="155" t="s">
        <v>607</v>
      </c>
      <c r="B14" s="155" t="s">
        <v>610</v>
      </c>
      <c r="C14" s="155"/>
      <c r="D14" s="161">
        <v>800</v>
      </c>
    </row>
    <row r="15" spans="1:4" s="156" customFormat="1" ht="64.5" customHeight="1" x14ac:dyDescent="0.3">
      <c r="A15" s="155" t="s">
        <v>416</v>
      </c>
      <c r="B15" s="155" t="s">
        <v>612</v>
      </c>
      <c r="C15" s="155"/>
      <c r="D15" s="161">
        <v>2000</v>
      </c>
    </row>
    <row r="16" spans="1:4" s="156" customFormat="1" ht="64.5" customHeight="1" x14ac:dyDescent="0.3">
      <c r="A16" s="155" t="s">
        <v>418</v>
      </c>
      <c r="B16" s="155" t="s">
        <v>613</v>
      </c>
      <c r="C16" s="155"/>
      <c r="D16" s="161">
        <v>2500</v>
      </c>
    </row>
    <row r="17" spans="1:4" s="156" customFormat="1" ht="64.5" customHeight="1" x14ac:dyDescent="0.3">
      <c r="A17" s="155" t="s">
        <v>608</v>
      </c>
      <c r="B17" s="155" t="s">
        <v>615</v>
      </c>
      <c r="C17" s="155"/>
      <c r="D17" s="161">
        <v>550</v>
      </c>
    </row>
    <row r="18" spans="1:4" s="156" customFormat="1" ht="64.5" customHeight="1" x14ac:dyDescent="0.3">
      <c r="A18" s="155" t="s">
        <v>422</v>
      </c>
      <c r="B18" s="155" t="s">
        <v>614</v>
      </c>
      <c r="C18" s="155"/>
      <c r="D18" s="161">
        <v>550</v>
      </c>
    </row>
    <row r="19" spans="1:4" s="156" customFormat="1" ht="64.5" customHeight="1" x14ac:dyDescent="0.3">
      <c r="A19" s="155" t="s">
        <v>421</v>
      </c>
      <c r="B19" s="155" t="s">
        <v>616</v>
      </c>
      <c r="C19" s="155"/>
      <c r="D19" s="161">
        <v>1200</v>
      </c>
    </row>
    <row r="20" spans="1:4" s="156" customFormat="1" ht="64.5" customHeight="1" x14ac:dyDescent="0.3">
      <c r="A20" s="155" t="s">
        <v>420</v>
      </c>
      <c r="B20" s="155" t="s">
        <v>618</v>
      </c>
      <c r="C20" s="155"/>
      <c r="D20" s="161">
        <v>1200</v>
      </c>
    </row>
    <row r="21" spans="1:4" s="156" customFormat="1" ht="64.5" customHeight="1" x14ac:dyDescent="0.3">
      <c r="A21" s="155" t="s">
        <v>419</v>
      </c>
      <c r="B21" s="155" t="s">
        <v>617</v>
      </c>
      <c r="C21" s="155"/>
      <c r="D21" s="161">
        <v>400</v>
      </c>
    </row>
    <row r="22" spans="1:4" s="156" customFormat="1" ht="64.5" customHeight="1" x14ac:dyDescent="0.3">
      <c r="A22" s="155" t="s">
        <v>417</v>
      </c>
      <c r="B22" s="155" t="s">
        <v>619</v>
      </c>
      <c r="C22" s="155"/>
      <c r="D22" s="161">
        <v>250</v>
      </c>
    </row>
    <row r="23" spans="1:4" x14ac:dyDescent="0.3">
      <c r="A23" s="136"/>
      <c r="B23" s="136"/>
      <c r="C23" s="136"/>
      <c r="D23" s="159"/>
    </row>
    <row r="24" spans="1:4" s="87" customFormat="1" ht="18" x14ac:dyDescent="0.35">
      <c r="A24" s="131" t="s">
        <v>423</v>
      </c>
      <c r="B24" s="131"/>
      <c r="C24" s="131"/>
      <c r="D24" s="157"/>
    </row>
    <row r="25" spans="1:4" s="133" customFormat="1" ht="26.4" x14ac:dyDescent="0.25">
      <c r="A25" s="137" t="s">
        <v>424</v>
      </c>
      <c r="B25" s="138" t="s">
        <v>425</v>
      </c>
      <c r="C25" s="132"/>
      <c r="D25" s="162">
        <v>7000</v>
      </c>
    </row>
    <row r="26" spans="1:4" s="133" customFormat="1" ht="12.75" customHeight="1" x14ac:dyDescent="0.25">
      <c r="A26" s="132"/>
      <c r="B26" s="138"/>
      <c r="C26" s="132"/>
      <c r="D26" s="162"/>
    </row>
    <row r="27" spans="1:4" s="133" customFormat="1" ht="12.75" customHeight="1" x14ac:dyDescent="0.3">
      <c r="A27" s="136" t="s">
        <v>426</v>
      </c>
      <c r="B27" s="139" t="s">
        <v>427</v>
      </c>
      <c r="C27" s="136"/>
      <c r="D27" s="159" t="s">
        <v>622</v>
      </c>
    </row>
    <row r="28" spans="1:4" s="133" customFormat="1" ht="12.75" customHeight="1" x14ac:dyDescent="0.3">
      <c r="A28" s="136" t="s">
        <v>428</v>
      </c>
      <c r="B28" s="139" t="s">
        <v>429</v>
      </c>
      <c r="C28" s="136"/>
      <c r="D28" s="159">
        <v>2000</v>
      </c>
    </row>
    <row r="29" spans="1:4" s="133" customFormat="1" ht="12.75" customHeight="1" x14ac:dyDescent="0.3">
      <c r="A29" s="136" t="s">
        <v>430</v>
      </c>
      <c r="B29" s="139" t="s">
        <v>431</v>
      </c>
      <c r="C29" s="136"/>
      <c r="D29" s="159" t="s">
        <v>622</v>
      </c>
    </row>
    <row r="30" spans="1:4" s="133" customFormat="1" ht="12.75" customHeight="1" x14ac:dyDescent="0.3">
      <c r="A30" s="136" t="s">
        <v>432</v>
      </c>
      <c r="B30" s="139" t="s">
        <v>433</v>
      </c>
      <c r="C30" s="136"/>
      <c r="D30" s="159" t="s">
        <v>622</v>
      </c>
    </row>
    <row r="31" spans="1:4" ht="12.75" customHeight="1" x14ac:dyDescent="0.3">
      <c r="A31" s="136"/>
      <c r="B31" s="136"/>
      <c r="C31" s="136"/>
      <c r="D31" s="159"/>
    </row>
    <row r="32" spans="1:4" s="133" customFormat="1" ht="26.4" x14ac:dyDescent="0.25">
      <c r="A32" s="137" t="s">
        <v>434</v>
      </c>
      <c r="B32" s="138" t="s">
        <v>435</v>
      </c>
      <c r="C32" s="132"/>
      <c r="D32" s="162">
        <v>9000</v>
      </c>
    </row>
    <row r="34" spans="1:4" x14ac:dyDescent="0.3">
      <c r="A34" s="136" t="s">
        <v>426</v>
      </c>
      <c r="B34" s="136" t="s">
        <v>427</v>
      </c>
      <c r="C34" s="136"/>
      <c r="D34" s="159" t="s">
        <v>622</v>
      </c>
    </row>
    <row r="35" spans="1:4" x14ac:dyDescent="0.3">
      <c r="A35" s="136" t="s">
        <v>428</v>
      </c>
      <c r="B35" s="136" t="s">
        <v>429</v>
      </c>
      <c r="C35" s="136"/>
      <c r="D35" s="159">
        <v>2000</v>
      </c>
    </row>
    <row r="36" spans="1:4" x14ac:dyDescent="0.3">
      <c r="A36" s="136" t="s">
        <v>436</v>
      </c>
      <c r="B36" s="136" t="s">
        <v>437</v>
      </c>
      <c r="C36" s="136"/>
      <c r="D36" s="159" t="s">
        <v>622</v>
      </c>
    </row>
    <row r="37" spans="1:4" x14ac:dyDescent="0.3">
      <c r="A37" s="136" t="s">
        <v>438</v>
      </c>
      <c r="B37" s="136" t="s">
        <v>439</v>
      </c>
      <c r="C37" s="136"/>
      <c r="D37" s="159" t="s">
        <v>622</v>
      </c>
    </row>
  </sheetData>
  <mergeCells count="1">
    <mergeCell ref="A1:D1"/>
  </mergeCells>
  <pageMargins left="0.7" right="0.7" top="0.75" bottom="0.75" header="0.3" footer="0.3"/>
  <pageSetup paperSize="9" scale="3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E54D9-03A8-45F0-BDB1-7357AE188C39}">
  <sheetPr>
    <tabColor rgb="FF7030A0"/>
    <pageSetUpPr fitToPage="1"/>
  </sheetPr>
  <dimension ref="B3:F38"/>
  <sheetViews>
    <sheetView showGridLines="0" defaultGridColor="0" colorId="22" zoomScaleNormal="100" workbookViewId="0">
      <selection activeCell="B10" sqref="B10"/>
    </sheetView>
  </sheetViews>
  <sheetFormatPr defaultColWidth="8.88671875" defaultRowHeight="13.2" x14ac:dyDescent="0.25"/>
  <cols>
    <col min="1" max="1" width="2" style="191" customWidth="1"/>
    <col min="2" max="2" width="25.109375" style="191" customWidth="1"/>
    <col min="3" max="3" width="21.6640625" style="191" customWidth="1"/>
    <col min="4" max="4" width="27.33203125" style="191" customWidth="1"/>
    <col min="5" max="5" width="38.44140625" style="191" customWidth="1"/>
    <col min="6" max="6" width="3.109375" style="191" customWidth="1"/>
    <col min="7" max="16384" width="8.88671875" style="191"/>
  </cols>
  <sheetData>
    <row r="3" spans="2:6" ht="33" customHeight="1" x14ac:dyDescent="0.4">
      <c r="B3" s="190"/>
      <c r="D3" s="192"/>
      <c r="E3" s="193"/>
      <c r="F3" s="192"/>
    </row>
    <row r="4" spans="2:6" s="198" customFormat="1" ht="17.399999999999999" x14ac:dyDescent="0.3">
      <c r="B4" s="194" t="s">
        <v>557</v>
      </c>
      <c r="C4" s="195"/>
      <c r="D4" s="195"/>
      <c r="E4" s="196"/>
      <c r="F4" s="197"/>
    </row>
    <row r="5" spans="2:6" ht="8.25" customHeight="1" x14ac:dyDescent="0.3">
      <c r="B5" s="199"/>
      <c r="C5" s="199"/>
      <c r="D5" s="199"/>
      <c r="E5" s="200"/>
      <c r="F5" s="201"/>
    </row>
    <row r="6" spans="2:6" s="205" customFormat="1" ht="20.100000000000001" customHeight="1" x14ac:dyDescent="0.3">
      <c r="B6" s="202" t="s">
        <v>558</v>
      </c>
      <c r="C6" s="203"/>
      <c r="D6" s="203"/>
      <c r="E6" s="203"/>
      <c r="F6" s="204"/>
    </row>
    <row r="7" spans="2:6" ht="20.100000000000001" customHeight="1" x14ac:dyDescent="0.3">
      <c r="B7" s="206" t="s">
        <v>559</v>
      </c>
      <c r="C7" s="207"/>
      <c r="D7" s="199"/>
      <c r="E7" s="199"/>
      <c r="F7" s="201"/>
    </row>
    <row r="8" spans="2:6" ht="3" customHeight="1" x14ac:dyDescent="0.25">
      <c r="B8" s="208"/>
      <c r="C8" s="208"/>
      <c r="D8" s="208"/>
      <c r="E8" s="209"/>
      <c r="F8" s="192"/>
    </row>
    <row r="9" spans="2:6" ht="30" customHeight="1" x14ac:dyDescent="0.4">
      <c r="B9" s="210" t="s">
        <v>753</v>
      </c>
      <c r="C9" s="283" t="s">
        <v>755</v>
      </c>
      <c r="D9" s="283"/>
      <c r="E9" s="211"/>
    </row>
    <row r="10" spans="2:6" ht="15" x14ac:dyDescent="0.25">
      <c r="B10" s="212"/>
      <c r="E10" s="207"/>
    </row>
    <row r="11" spans="2:6" ht="6" customHeight="1" x14ac:dyDescent="0.25">
      <c r="B11" s="212"/>
      <c r="C11" s="213"/>
      <c r="D11" s="214"/>
      <c r="E11" s="207"/>
    </row>
    <row r="12" spans="2:6" ht="15.6" x14ac:dyDescent="0.3">
      <c r="B12" s="215" t="s">
        <v>560</v>
      </c>
      <c r="C12" s="216"/>
      <c r="D12" s="215" t="s">
        <v>561</v>
      </c>
      <c r="E12" s="214"/>
    </row>
    <row r="13" spans="2:6" ht="9.9" customHeight="1" x14ac:dyDescent="0.25">
      <c r="B13" s="214"/>
      <c r="C13" s="213"/>
      <c r="D13" s="217"/>
      <c r="E13" s="214"/>
    </row>
    <row r="14" spans="2:6" ht="15.6" x14ac:dyDescent="0.25">
      <c r="B14" s="284" t="str">
        <f>IF($B$9=0,"",VLOOKUP($B$9,[1]Information!A300:B771,2,FALSE))</f>
        <v xml:space="preserve">Drum Unit - DR-3405 </v>
      </c>
      <c r="C14" s="284"/>
      <c r="D14" s="218" t="str">
        <f>IF($B$9=0,"",VLOOKUP($B$9,[1]Information!A298:C750,3,FALSE))</f>
        <v>50000 (3pgs/job)</v>
      </c>
      <c r="E14" s="214"/>
    </row>
    <row r="15" spans="2:6" ht="15.6" x14ac:dyDescent="0.25">
      <c r="B15" s="285" t="str">
        <f>IF($B$9=0,"",VLOOKUP($B$9,[1]Information!A300:D771,4,FALSE))</f>
        <v xml:space="preserve">Toner Unit - TN-3437 </v>
      </c>
      <c r="C15" s="286"/>
      <c r="D15" s="218">
        <f>IF($B$9=0,"",VLOOKUP($B$9,[1]Information!A298:E750,5,FALSE))</f>
        <v>8000</v>
      </c>
      <c r="E15" s="207"/>
    </row>
    <row r="16" spans="2:6" ht="15.6" x14ac:dyDescent="0.25">
      <c r="B16" s="285" t="str">
        <f>IF($B$9=0,"",VLOOKUP($B$9,[1]Information!A300:F750,6,FALSE))</f>
        <v>Toner unit - TN-3467 (High Yield)</v>
      </c>
      <c r="C16" s="286"/>
      <c r="D16" s="218">
        <f>IF($B$9=0,"",VLOOKUP($B$9,[1]Information!A298:G750,7,FALSE))</f>
        <v>12000</v>
      </c>
      <c r="E16" s="214"/>
    </row>
    <row r="17" spans="2:5" ht="15.6" x14ac:dyDescent="0.25">
      <c r="B17" s="285" t="str">
        <f>IF($B$9=0,"",VLOOKUP($B$9,[1]Information!A300:H750,8,FALSE))</f>
        <v>Toner unit TN-3487 (Super High yield)</v>
      </c>
      <c r="C17" s="286"/>
      <c r="D17" s="218">
        <f>IF($B$9=0,"",VLOOKUP($B$9,[1]Information!A298:I750,9,FALSE))</f>
        <v>20000</v>
      </c>
      <c r="E17" s="214"/>
    </row>
    <row r="18" spans="2:5" ht="15.6" x14ac:dyDescent="0.25">
      <c r="B18" s="285" t="str">
        <f>IF($B$9=0,"",VLOOKUP($B$9,[1]Information!A300:J750,10,FALSE))</f>
        <v xml:space="preserve"> </v>
      </c>
      <c r="C18" s="286"/>
      <c r="D18" s="218" t="str">
        <f>IF($B$9=0,"",VLOOKUP($B$9,[1]Information!A298:K750,11,FALSE))</f>
        <v xml:space="preserve"> </v>
      </c>
      <c r="E18" s="214"/>
    </row>
    <row r="19" spans="2:5" ht="15.6" x14ac:dyDescent="0.25">
      <c r="B19" s="284" t="str">
        <f>IF($B$9=0,"",VLOOKUP($B$9,[1]Information!A300:L750,12,FALSE))</f>
        <v xml:space="preserve"> </v>
      </c>
      <c r="C19" s="284"/>
      <c r="D19" s="218" t="str">
        <f>IF($B$9=0,"",VLOOKUP($B$9,[1]Information!A298:M750,13,FALSE))</f>
        <v xml:space="preserve"> </v>
      </c>
      <c r="E19" s="214"/>
    </row>
    <row r="20" spans="2:5" ht="15.6" x14ac:dyDescent="0.25">
      <c r="B20" s="284" t="str">
        <f>IF($B$9=0,"",VLOOKUP($B$9,[1]Information!A300:N750,14,FALSE))</f>
        <v xml:space="preserve"> </v>
      </c>
      <c r="C20" s="284"/>
      <c r="D20" s="218" t="str">
        <f>IF($B$9=0,"",VLOOKUP($B$9,[1]Information!A298:O750,15,FALSE))</f>
        <v xml:space="preserve"> </v>
      </c>
      <c r="E20" s="214"/>
    </row>
    <row r="21" spans="2:5" ht="15.6" x14ac:dyDescent="0.25">
      <c r="B21" s="285" t="str">
        <f>IF($B$9=0,"",VLOOKUP($B$9,[1]Information!A298:P750,16,FALSE))</f>
        <v xml:space="preserve"> </v>
      </c>
      <c r="C21" s="282"/>
      <c r="D21" s="218" t="str">
        <f>IF($B$9=0,"",VLOOKUP($B$9,[1]Information!A299:Q751,17,FALSE))</f>
        <v xml:space="preserve"> </v>
      </c>
      <c r="E21" s="214"/>
    </row>
    <row r="22" spans="2:5" ht="15.6" x14ac:dyDescent="0.25">
      <c r="B22" s="281" t="str">
        <f>IF($B$9=0,"",VLOOKUP($B$9,[1]Information!A298:R750,18,FALSE))</f>
        <v xml:space="preserve"> </v>
      </c>
      <c r="C22" s="282"/>
      <c r="D22" s="218" t="str">
        <f>IF($B$9=0,"",VLOOKUP($B$9,[1]Information!A300:S752,19,FALSE))</f>
        <v xml:space="preserve"> </v>
      </c>
      <c r="E22" s="214"/>
    </row>
    <row r="23" spans="2:5" ht="15.6" x14ac:dyDescent="0.25">
      <c r="B23" s="281" t="str">
        <f>IF($B$9=0,"",VLOOKUP($B$9,[1]Information!A299:T751,20,FALSE))</f>
        <v xml:space="preserve"> </v>
      </c>
      <c r="C23" s="282"/>
      <c r="D23" s="218" t="str">
        <f>IF($B$9=0,"",VLOOKUP($B$9,[1]Information!A301:U753,21,FALSE))</f>
        <v xml:space="preserve"> </v>
      </c>
      <c r="E23" s="214"/>
    </row>
    <row r="24" spans="2:5" ht="15.6" x14ac:dyDescent="0.25">
      <c r="B24" s="281" t="str">
        <f>IF($B$9=0,"",VLOOKUP($B$9,[1]Information!A300:V752,22,FALSE))</f>
        <v xml:space="preserve"> </v>
      </c>
      <c r="C24" s="282"/>
      <c r="D24" s="218" t="str">
        <f>IF($B$9=0,"",VLOOKUP($B$9,[1]Information!A302:W754,23,FALSE))</f>
        <v xml:space="preserve"> </v>
      </c>
      <c r="E24" s="214"/>
    </row>
    <row r="25" spans="2:5" ht="15.6" x14ac:dyDescent="0.25">
      <c r="B25" s="281" t="str">
        <f>IF($B$9=0,"",VLOOKUP($B$9,[1]Information!A301:X753,24,FALSE))</f>
        <v xml:space="preserve"> </v>
      </c>
      <c r="C25" s="282"/>
      <c r="D25" s="218" t="str">
        <f>IF($B$9=0,"",VLOOKUP($B$9,[1]Information!A303:Y755,25,FALSE))</f>
        <v xml:space="preserve"> </v>
      </c>
      <c r="E25" s="214"/>
    </row>
    <row r="26" spans="2:5" ht="15.6" x14ac:dyDescent="0.25">
      <c r="B26" s="281" t="str">
        <f>IF($B$9=0,"",VLOOKUP($B$9,[1]Information!A302:Z754,26,FALSE))</f>
        <v xml:space="preserve"> </v>
      </c>
      <c r="C26" s="282"/>
      <c r="D26" s="218" t="str">
        <f>IF($B$9=0,"",VLOOKUP($B$9,[1]Information!A304:AA756,27,FALSE))</f>
        <v xml:space="preserve"> </v>
      </c>
      <c r="E26" s="214"/>
    </row>
    <row r="27" spans="2:5" ht="15.6" x14ac:dyDescent="0.25">
      <c r="B27" s="281" t="str">
        <f>IF($B$9=0,"",VLOOKUP($B$9,[1]Information!A303:AB755,28,FALSE))</f>
        <v xml:space="preserve"> </v>
      </c>
      <c r="C27" s="282"/>
      <c r="D27" s="218" t="str">
        <f>IF($B$9=0,"",VLOOKUP($B$9,[1]Information!A305:AC757,29,FALSE))</f>
        <v xml:space="preserve"> </v>
      </c>
      <c r="E27" s="214"/>
    </row>
    <row r="28" spans="2:5" ht="15.6" x14ac:dyDescent="0.25">
      <c r="B28" s="281" t="str">
        <f>IF($B$9=0,"",VLOOKUP($B$9,[1]Information!A304:AD756,30,FALSE))</f>
        <v xml:space="preserve"> </v>
      </c>
      <c r="C28" s="282"/>
      <c r="D28" s="218" t="str">
        <f>IF($B$9=0,"",VLOOKUP($B$9,[1]Information!A306:AE758,31,FALSE))</f>
        <v xml:space="preserve"> </v>
      </c>
      <c r="E28" s="214"/>
    </row>
    <row r="29" spans="2:5" ht="15.6" x14ac:dyDescent="0.25">
      <c r="B29" s="217"/>
      <c r="C29" s="219"/>
      <c r="D29" s="220"/>
      <c r="E29" s="214"/>
    </row>
    <row r="30" spans="2:5" ht="15.6" x14ac:dyDescent="0.25">
      <c r="B30" s="219"/>
      <c r="C30" s="219"/>
      <c r="D30" s="220"/>
      <c r="E30" s="214"/>
    </row>
    <row r="31" spans="2:5" s="221" customFormat="1" ht="15.6" x14ac:dyDescent="0.3">
      <c r="B31" s="287" t="s">
        <v>562</v>
      </c>
      <c r="C31" s="287"/>
      <c r="D31" s="287"/>
      <c r="E31" s="287"/>
    </row>
    <row r="32" spans="2:5" ht="9.9" customHeight="1" x14ac:dyDescent="0.25">
      <c r="B32" s="212"/>
      <c r="C32" s="212"/>
      <c r="D32" s="212"/>
      <c r="E32" s="212"/>
    </row>
    <row r="33" spans="2:5" ht="15.6" x14ac:dyDescent="0.3">
      <c r="B33" s="219" t="s">
        <v>563</v>
      </c>
      <c r="C33" s="212"/>
      <c r="D33" s="222" t="str">
        <f>IF($B$9=0,"",VLOOKUP($B$9,[1]Information!A300:AF750,32,FALSE))</f>
        <v>2016 - 2023</v>
      </c>
      <c r="E33" s="212"/>
    </row>
    <row r="34" spans="2:5" ht="15.6" x14ac:dyDescent="0.25">
      <c r="B34" s="219" t="s">
        <v>564</v>
      </c>
      <c r="C34" s="212"/>
      <c r="D34" s="223" t="str">
        <f>IF($B$9=0,"",VLOOKUP($B$9,[1]Information!A300:AG750,33,FALSE))</f>
        <v>MFC-L6910DN or DCP-L5710DW or DCP-L5510DW</v>
      </c>
      <c r="E34" s="212"/>
    </row>
    <row r="35" spans="2:5" ht="9.9" customHeight="1" x14ac:dyDescent="0.25">
      <c r="B35" s="212"/>
      <c r="C35" s="212"/>
      <c r="D35" s="212"/>
      <c r="E35" s="212"/>
    </row>
    <row r="36" spans="2:5" ht="9.9" customHeight="1" x14ac:dyDescent="0.25">
      <c r="B36" s="212"/>
      <c r="C36" s="212"/>
      <c r="D36" s="212"/>
      <c r="E36" s="212"/>
    </row>
    <row r="37" spans="2:5" ht="15" x14ac:dyDescent="0.25">
      <c r="B37" s="216" t="s">
        <v>565</v>
      </c>
      <c r="C37" s="151" t="s">
        <v>566</v>
      </c>
      <c r="D37" s="219"/>
      <c r="E37" s="219" t="s">
        <v>567</v>
      </c>
    </row>
    <row r="38" spans="2:5" ht="15" x14ac:dyDescent="0.25">
      <c r="B38" s="224" t="s">
        <v>568</v>
      </c>
      <c r="C38" s="207"/>
      <c r="D38" s="207"/>
      <c r="E38" s="207"/>
    </row>
  </sheetData>
  <mergeCells count="17">
    <mergeCell ref="B25:C25"/>
    <mergeCell ref="B26:C26"/>
    <mergeCell ref="B27:C27"/>
    <mergeCell ref="B28:C28"/>
    <mergeCell ref="B31:E31"/>
    <mergeCell ref="B24:C24"/>
    <mergeCell ref="C9:D9"/>
    <mergeCell ref="B14:C14"/>
    <mergeCell ref="B15:C15"/>
    <mergeCell ref="B16:C16"/>
    <mergeCell ref="B17:C17"/>
    <mergeCell ref="B18:C18"/>
    <mergeCell ref="B19:C19"/>
    <mergeCell ref="B20:C20"/>
    <mergeCell ref="B21:C21"/>
    <mergeCell ref="B22:C22"/>
    <mergeCell ref="B23:C23"/>
  </mergeCells>
  <hyperlinks>
    <hyperlink ref="C37" r:id="rId1" display="Brother Solutions Center: South Africa" xr:uid="{96288818-BDC5-4361-84FE-71AC77B0E6DE}"/>
  </hyperlinks>
  <pageMargins left="0.4" right="0.5" top="0.5" bottom="0.5" header="0.5" footer="0.5"/>
  <pageSetup paperSize="9" scale="10" orientation="portrait" horizontalDpi="4294967292"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3EBB-2A6F-4696-A8AF-4DBC21252249}">
  <sheetPr>
    <tabColor rgb="FFFFFF00"/>
    <pageSetUpPr fitToPage="1"/>
  </sheetPr>
  <dimension ref="B3:F24"/>
  <sheetViews>
    <sheetView showGridLines="0" showRowColHeaders="0" defaultGridColor="0" colorId="22" zoomScaleNormal="100" workbookViewId="0">
      <selection activeCell="B11" sqref="B11"/>
    </sheetView>
  </sheetViews>
  <sheetFormatPr defaultColWidth="8.88671875" defaultRowHeight="13.2" x14ac:dyDescent="0.25"/>
  <cols>
    <col min="1" max="1" width="2" style="191" customWidth="1"/>
    <col min="2" max="2" width="27" style="191" customWidth="1"/>
    <col min="3" max="3" width="22.5546875" style="191" customWidth="1"/>
    <col min="4" max="4" width="50" style="191" customWidth="1"/>
    <col min="5" max="5" width="38.44140625" style="191" customWidth="1"/>
    <col min="6" max="6" width="15.44140625" style="191" customWidth="1"/>
    <col min="7" max="16384" width="8.88671875" style="191"/>
  </cols>
  <sheetData>
    <row r="3" spans="2:6" ht="35.1" customHeight="1" x14ac:dyDescent="0.4">
      <c r="B3" s="190"/>
      <c r="D3" s="192"/>
      <c r="E3" s="193"/>
      <c r="F3" s="192"/>
    </row>
    <row r="4" spans="2:6" s="198" customFormat="1" ht="15.6" x14ac:dyDescent="0.3">
      <c r="B4" s="225" t="s">
        <v>569</v>
      </c>
      <c r="C4" s="226"/>
      <c r="D4" s="226"/>
      <c r="E4" s="227"/>
    </row>
    <row r="5" spans="2:6" ht="8.25" customHeight="1" x14ac:dyDescent="0.3">
      <c r="B5" s="199"/>
      <c r="C5" s="190"/>
      <c r="D5" s="190"/>
      <c r="E5" s="209"/>
      <c r="F5" s="192"/>
    </row>
    <row r="6" spans="2:6" s="205" customFormat="1" ht="12.9" customHeight="1" x14ac:dyDescent="0.25">
      <c r="B6" s="228" t="s">
        <v>570</v>
      </c>
      <c r="C6" s="229"/>
      <c r="D6" s="230"/>
      <c r="E6" s="229"/>
      <c r="F6" s="231"/>
    </row>
    <row r="7" spans="2:6" s="205" customFormat="1" ht="15.9" customHeight="1" x14ac:dyDescent="0.3">
      <c r="B7" s="232"/>
      <c r="C7" s="229"/>
      <c r="D7" s="230"/>
      <c r="E7" s="229"/>
      <c r="F7" s="231"/>
    </row>
    <row r="8" spans="2:6" ht="20.100000000000001" customHeight="1" x14ac:dyDescent="0.3">
      <c r="B8" s="206" t="s">
        <v>571</v>
      </c>
      <c r="D8" s="190"/>
      <c r="E8" s="233"/>
      <c r="F8" s="192"/>
    </row>
    <row r="9" spans="2:6" ht="3" customHeight="1" x14ac:dyDescent="0.25">
      <c r="B9" s="234"/>
      <c r="C9" s="208"/>
      <c r="D9" s="208"/>
      <c r="E9" s="209"/>
      <c r="F9" s="192"/>
    </row>
    <row r="10" spans="2:6" ht="30" customHeight="1" x14ac:dyDescent="0.4">
      <c r="B10" s="210" t="s">
        <v>754</v>
      </c>
      <c r="C10" s="288" t="s">
        <v>755</v>
      </c>
      <c r="D10" s="288"/>
      <c r="E10" s="211"/>
    </row>
    <row r="11" spans="2:6" ht="9.9" customHeight="1" x14ac:dyDescent="0.25">
      <c r="B11" s="212"/>
      <c r="E11" s="207"/>
    </row>
    <row r="12" spans="2:6" ht="15.6" x14ac:dyDescent="0.3">
      <c r="B12" s="215" t="s">
        <v>572</v>
      </c>
      <c r="C12" s="213"/>
      <c r="E12" s="207"/>
    </row>
    <row r="13" spans="2:6" ht="24.9" customHeight="1" x14ac:dyDescent="0.25">
      <c r="B13" s="289" t="str">
        <f>IF($B$10=0,"",VLOOKUP($B$10,'[1]Term&amp;Conditions'!A300:F618,3,FALSE))</f>
        <v>Toner for HL5340D or HL5350DN</v>
      </c>
      <c r="C13" s="289"/>
      <c r="D13" s="289"/>
      <c r="E13" s="207"/>
    </row>
    <row r="14" spans="2:6" ht="15" x14ac:dyDescent="0.25">
      <c r="B14" s="290" t="str">
        <f>IF($B$10=0,"",VLOOKUP($B$10,'[1]Term&amp;Conditions'!A619:F949,3,FALSE))</f>
        <v>Toner for  MFC8880DN or MFC8380DN or MFC8370DN</v>
      </c>
      <c r="C14" s="290"/>
      <c r="D14" s="290"/>
      <c r="E14" s="207"/>
    </row>
    <row r="15" spans="2:6" ht="8.1" customHeight="1" x14ac:dyDescent="0.25">
      <c r="B15" s="235"/>
      <c r="C15" s="235"/>
      <c r="D15" s="235"/>
      <c r="E15" s="207"/>
    </row>
    <row r="16" spans="2:6" ht="15" x14ac:dyDescent="0.25">
      <c r="B16" s="291" t="s">
        <v>573</v>
      </c>
      <c r="C16" s="291"/>
      <c r="D16" s="291"/>
      <c r="E16" s="207"/>
    </row>
    <row r="17" spans="2:5" ht="15" x14ac:dyDescent="0.25">
      <c r="B17" s="236" t="str">
        <f>IF($B$10=0,"",VLOOKUP($B$10,'[1]Term&amp;Conditions'!A620:B918,2,FALSE))</f>
        <v>8 000 pgs</v>
      </c>
      <c r="C17" s="207"/>
      <c r="D17" s="207"/>
      <c r="E17" s="207"/>
    </row>
    <row r="18" spans="2:5" ht="9.9" customHeight="1" x14ac:dyDescent="0.25">
      <c r="B18" s="212"/>
      <c r="C18" s="212"/>
      <c r="D18" s="212"/>
      <c r="E18" s="212"/>
    </row>
    <row r="19" spans="2:5" ht="15" x14ac:dyDescent="0.25">
      <c r="B19" s="219" t="s">
        <v>574</v>
      </c>
      <c r="C19" s="212"/>
      <c r="D19" s="237" t="str">
        <f>IF($B$10=0,"",VLOOKUP($B$10,'[1]Term&amp;Conditions'!A620:D918,4,FALSE))</f>
        <v>2009 - 2012</v>
      </c>
      <c r="E19" s="212"/>
    </row>
    <row r="20" spans="2:5" ht="15" x14ac:dyDescent="0.25">
      <c r="B20" s="219" t="s">
        <v>726</v>
      </c>
      <c r="C20" s="212"/>
      <c r="D20" s="238" t="str">
        <f>IF($B$10=0,"",VLOOKUP($B$10,'[1]Term&amp;Conditions'!A300:E618,5,FALSE))</f>
        <v>HL-L5210DW, HL-L6210DW or HL-L6410DN</v>
      </c>
      <c r="E20" s="212"/>
    </row>
    <row r="21" spans="2:5" ht="15.75" customHeight="1" x14ac:dyDescent="0.25">
      <c r="B21" s="212"/>
      <c r="C21" s="219" t="s">
        <v>727</v>
      </c>
      <c r="D21" s="239" t="str">
        <f>IF($B$10=0,"",VLOOKUP($B$10,'[1]Term&amp;Conditions'!A619:E949,5,FALSE))</f>
        <v>DCP-L5510DW or DCP-L5710DW or MFC-L6910DN</v>
      </c>
      <c r="E21" s="212"/>
    </row>
    <row r="22" spans="2:5" ht="15.6" x14ac:dyDescent="0.25">
      <c r="B22" s="212"/>
      <c r="C22" s="212"/>
      <c r="D22" s="240"/>
      <c r="E22" s="212"/>
    </row>
    <row r="23" spans="2:5" ht="15" x14ac:dyDescent="0.25">
      <c r="B23" s="216" t="s">
        <v>565</v>
      </c>
      <c r="C23" s="151" t="s">
        <v>566</v>
      </c>
      <c r="D23" s="219"/>
      <c r="E23" s="219" t="s">
        <v>567</v>
      </c>
    </row>
    <row r="24" spans="2:5" ht="15" x14ac:dyDescent="0.25">
      <c r="B24" s="224" t="s">
        <v>568</v>
      </c>
      <c r="C24" s="207"/>
      <c r="D24" s="207"/>
      <c r="E24" s="207"/>
    </row>
  </sheetData>
  <mergeCells count="4">
    <mergeCell ref="C10:D10"/>
    <mergeCell ref="B13:D13"/>
    <mergeCell ref="B14:D14"/>
    <mergeCell ref="B16:D16"/>
  </mergeCells>
  <hyperlinks>
    <hyperlink ref="C23" r:id="rId1" display="Brother Solutions Center: South Africa" xr:uid="{4F66F424-0966-4E3F-A7F1-564E248A47ED}"/>
  </hyperlinks>
  <pageMargins left="0.4" right="0.5" top="0.5" bottom="0.5" header="0.5" footer="0.5"/>
  <pageSetup paperSize="9" scale="10" orientation="portrait" horizontalDpi="4294967292"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D8EC-4E5F-40F3-AB25-79BC49B7A2DD}">
  <sheetPr>
    <tabColor theme="7" tint="-0.249977111117893"/>
  </sheetPr>
  <dimension ref="A1:E113"/>
  <sheetViews>
    <sheetView view="pageBreakPreview" zoomScaleNormal="85" zoomScaleSheetLayoutView="100" workbookViewId="0">
      <pane ySplit="3" topLeftCell="A66" activePane="bottomLeft" state="frozen"/>
      <selection pane="bottomLeft" activeCell="B69" sqref="B69"/>
    </sheetView>
  </sheetViews>
  <sheetFormatPr defaultRowHeight="14.4" x14ac:dyDescent="0.3"/>
  <cols>
    <col min="1" max="1" width="35.6640625" style="146" customWidth="1"/>
    <col min="2" max="2" width="35.6640625" customWidth="1"/>
    <col min="3" max="3" width="39.88671875" customWidth="1"/>
    <col min="4" max="4" width="40.6640625" customWidth="1"/>
    <col min="5" max="5" width="27.6640625" style="147" customWidth="1"/>
  </cols>
  <sheetData>
    <row r="1" spans="1:5" s="91" customFormat="1" ht="47.25" customHeight="1" x14ac:dyDescent="0.5">
      <c r="A1" s="298" t="s">
        <v>441</v>
      </c>
      <c r="B1" s="298"/>
      <c r="C1" s="298"/>
      <c r="D1" s="298"/>
      <c r="E1" s="298"/>
    </row>
    <row r="2" spans="1:5" ht="150" customHeight="1" x14ac:dyDescent="0.3">
      <c r="A2" s="299"/>
      <c r="B2" s="299"/>
      <c r="C2" s="299"/>
      <c r="D2" s="299"/>
      <c r="E2" s="299"/>
    </row>
    <row r="3" spans="1:5" s="87" customFormat="1" ht="18" x14ac:dyDescent="0.35">
      <c r="A3" s="148" t="s">
        <v>442</v>
      </c>
      <c r="B3" s="149" t="s">
        <v>443</v>
      </c>
      <c r="C3" s="149" t="s">
        <v>444</v>
      </c>
      <c r="D3" s="149" t="s">
        <v>445</v>
      </c>
      <c r="E3" s="150"/>
    </row>
    <row r="4" spans="1:5" x14ac:dyDescent="0.3">
      <c r="A4" s="297" t="s">
        <v>656</v>
      </c>
      <c r="B4" t="s">
        <v>688</v>
      </c>
      <c r="C4" s="141" t="s">
        <v>455</v>
      </c>
      <c r="D4" s="141" t="s">
        <v>689</v>
      </c>
      <c r="E4" s="295" t="s">
        <v>449</v>
      </c>
    </row>
    <row r="5" spans="1:5" x14ac:dyDescent="0.3">
      <c r="A5" s="297"/>
      <c r="B5" s="141" t="s">
        <v>690</v>
      </c>
      <c r="C5" s="141" t="s">
        <v>458</v>
      </c>
      <c r="D5" s="141" t="s">
        <v>689</v>
      </c>
      <c r="E5" s="295"/>
    </row>
    <row r="6" spans="1:5" x14ac:dyDescent="0.3">
      <c r="A6" s="297"/>
      <c r="B6" t="s">
        <v>694</v>
      </c>
      <c r="C6" t="s">
        <v>696</v>
      </c>
      <c r="D6" t="s">
        <v>695</v>
      </c>
      <c r="E6" s="295"/>
    </row>
    <row r="7" spans="1:5" x14ac:dyDescent="0.3">
      <c r="A7" s="297"/>
      <c r="B7" t="s">
        <v>691</v>
      </c>
      <c r="C7" t="s">
        <v>447</v>
      </c>
      <c r="D7" s="141" t="s">
        <v>699</v>
      </c>
      <c r="E7" s="295"/>
    </row>
    <row r="8" spans="1:5" x14ac:dyDescent="0.3">
      <c r="A8" s="297"/>
      <c r="B8" t="s">
        <v>700</v>
      </c>
      <c r="C8" t="s">
        <v>701</v>
      </c>
      <c r="D8" s="141" t="s">
        <v>699</v>
      </c>
      <c r="E8" s="295"/>
    </row>
    <row r="9" spans="1:5" x14ac:dyDescent="0.3">
      <c r="A9" s="297"/>
      <c r="B9" t="s">
        <v>693</v>
      </c>
      <c r="C9" t="s">
        <v>697</v>
      </c>
      <c r="D9" s="141" t="s">
        <v>689</v>
      </c>
      <c r="E9" s="295"/>
    </row>
    <row r="10" spans="1:5" x14ac:dyDescent="0.3">
      <c r="A10" s="297"/>
      <c r="B10" t="s">
        <v>692</v>
      </c>
      <c r="C10" t="s">
        <v>698</v>
      </c>
      <c r="D10" s="141" t="s">
        <v>695</v>
      </c>
      <c r="E10" s="295"/>
    </row>
    <row r="11" spans="1:5" x14ac:dyDescent="0.3">
      <c r="A11" s="142"/>
      <c r="B11" s="140"/>
      <c r="C11" s="140"/>
      <c r="D11" s="140"/>
      <c r="E11" s="140"/>
    </row>
    <row r="12" spans="1:5" x14ac:dyDescent="0.3">
      <c r="A12" s="297" t="s">
        <v>687</v>
      </c>
      <c r="B12" t="s">
        <v>688</v>
      </c>
      <c r="C12" s="141" t="s">
        <v>455</v>
      </c>
      <c r="D12" t="s">
        <v>689</v>
      </c>
      <c r="E12" s="295" t="s">
        <v>449</v>
      </c>
    </row>
    <row r="13" spans="1:5" x14ac:dyDescent="0.3">
      <c r="A13" s="297"/>
      <c r="B13" t="s">
        <v>690</v>
      </c>
      <c r="C13" s="141" t="s">
        <v>458</v>
      </c>
      <c r="D13" t="s">
        <v>689</v>
      </c>
      <c r="E13" s="296"/>
    </row>
    <row r="14" spans="1:5" x14ac:dyDescent="0.3">
      <c r="A14" s="297"/>
      <c r="B14" t="s">
        <v>693</v>
      </c>
      <c r="C14" t="s">
        <v>697</v>
      </c>
      <c r="D14" t="s">
        <v>689</v>
      </c>
      <c r="E14" s="296"/>
    </row>
    <row r="15" spans="1:5" x14ac:dyDescent="0.3">
      <c r="A15" s="297"/>
      <c r="B15" t="s">
        <v>692</v>
      </c>
      <c r="C15" t="s">
        <v>698</v>
      </c>
      <c r="D15" s="141" t="s">
        <v>695</v>
      </c>
      <c r="E15" s="296"/>
    </row>
    <row r="17" spans="1:5" x14ac:dyDescent="0.3">
      <c r="A17" s="297" t="s">
        <v>127</v>
      </c>
      <c r="B17" t="s">
        <v>446</v>
      </c>
      <c r="C17" t="s">
        <v>447</v>
      </c>
      <c r="D17" t="s">
        <v>448</v>
      </c>
      <c r="E17" s="295" t="s">
        <v>449</v>
      </c>
    </row>
    <row r="18" spans="1:5" x14ac:dyDescent="0.3">
      <c r="A18" s="297"/>
      <c r="B18" t="s">
        <v>450</v>
      </c>
      <c r="C18" t="s">
        <v>451</v>
      </c>
      <c r="D18" t="s">
        <v>448</v>
      </c>
      <c r="E18" s="296"/>
    </row>
    <row r="19" spans="1:5" x14ac:dyDescent="0.3">
      <c r="A19" s="297"/>
      <c r="B19" t="s">
        <v>452</v>
      </c>
      <c r="C19" t="s">
        <v>453</v>
      </c>
      <c r="D19" t="s">
        <v>448</v>
      </c>
      <c r="E19" s="296"/>
    </row>
    <row r="20" spans="1:5" x14ac:dyDescent="0.3">
      <c r="A20" s="297"/>
      <c r="B20" t="s">
        <v>454</v>
      </c>
      <c r="C20" s="141" t="s">
        <v>455</v>
      </c>
      <c r="D20" s="141" t="s">
        <v>456</v>
      </c>
      <c r="E20" s="296"/>
    </row>
    <row r="21" spans="1:5" x14ac:dyDescent="0.3">
      <c r="A21" s="297"/>
      <c r="B21" s="141" t="s">
        <v>457</v>
      </c>
      <c r="C21" s="141" t="s">
        <v>458</v>
      </c>
      <c r="D21" s="141" t="s">
        <v>456</v>
      </c>
      <c r="E21" s="296"/>
    </row>
    <row r="22" spans="1:5" x14ac:dyDescent="0.3">
      <c r="A22" s="297"/>
      <c r="B22" t="s">
        <v>459</v>
      </c>
      <c r="C22" t="s">
        <v>460</v>
      </c>
      <c r="D22" t="s">
        <v>456</v>
      </c>
      <c r="E22" s="296"/>
    </row>
    <row r="23" spans="1:5" x14ac:dyDescent="0.3">
      <c r="A23" s="297"/>
      <c r="B23" t="s">
        <v>461</v>
      </c>
      <c r="C23" t="s">
        <v>462</v>
      </c>
      <c r="D23" s="141" t="s">
        <v>448</v>
      </c>
      <c r="E23" s="296"/>
    </row>
    <row r="24" spans="1:5" x14ac:dyDescent="0.3">
      <c r="A24" s="142"/>
      <c r="B24" s="140"/>
      <c r="C24" s="140"/>
      <c r="D24" s="140"/>
      <c r="E24" s="140"/>
    </row>
    <row r="25" spans="1:5" x14ac:dyDescent="0.3">
      <c r="A25" s="292" t="s">
        <v>463</v>
      </c>
      <c r="B25" t="s">
        <v>446</v>
      </c>
      <c r="C25" t="s">
        <v>447</v>
      </c>
      <c r="D25" t="s">
        <v>448</v>
      </c>
      <c r="E25" s="293" t="s">
        <v>449</v>
      </c>
    </row>
    <row r="26" spans="1:5" x14ac:dyDescent="0.3">
      <c r="A26" s="292"/>
      <c r="B26" t="s">
        <v>464</v>
      </c>
      <c r="C26" t="s">
        <v>465</v>
      </c>
      <c r="D26" t="s">
        <v>448</v>
      </c>
      <c r="E26" s="294"/>
    </row>
    <row r="27" spans="1:5" x14ac:dyDescent="0.3">
      <c r="A27" s="292"/>
      <c r="B27" t="s">
        <v>466</v>
      </c>
      <c r="C27" t="s">
        <v>467</v>
      </c>
      <c r="D27" t="s">
        <v>448</v>
      </c>
      <c r="E27" s="294"/>
    </row>
    <row r="28" spans="1:5" x14ac:dyDescent="0.3">
      <c r="A28" s="292"/>
      <c r="B28" t="s">
        <v>468</v>
      </c>
      <c r="C28" t="s">
        <v>469</v>
      </c>
      <c r="D28" t="s">
        <v>448</v>
      </c>
      <c r="E28" s="294"/>
    </row>
    <row r="29" spans="1:5" x14ac:dyDescent="0.3">
      <c r="A29" s="292"/>
      <c r="B29" t="s">
        <v>470</v>
      </c>
      <c r="C29" t="s">
        <v>471</v>
      </c>
      <c r="D29" t="s">
        <v>448</v>
      </c>
      <c r="E29" s="294"/>
    </row>
    <row r="30" spans="1:5" x14ac:dyDescent="0.3">
      <c r="A30" s="292"/>
      <c r="B30" t="s">
        <v>472</v>
      </c>
      <c r="C30" t="s">
        <v>455</v>
      </c>
      <c r="D30" t="s">
        <v>456</v>
      </c>
      <c r="E30" s="294"/>
    </row>
    <row r="31" spans="1:5" x14ac:dyDescent="0.3">
      <c r="A31" s="292"/>
      <c r="B31" t="s">
        <v>473</v>
      </c>
      <c r="C31" t="s">
        <v>458</v>
      </c>
      <c r="D31" t="s">
        <v>456</v>
      </c>
      <c r="E31" s="294"/>
    </row>
    <row r="32" spans="1:5" x14ac:dyDescent="0.3">
      <c r="A32" s="292"/>
      <c r="B32" t="s">
        <v>459</v>
      </c>
      <c r="C32" t="s">
        <v>460</v>
      </c>
      <c r="D32" t="s">
        <v>456</v>
      </c>
      <c r="E32" s="294"/>
    </row>
    <row r="33" spans="1:5" x14ac:dyDescent="0.3">
      <c r="A33" s="292"/>
      <c r="B33" t="s">
        <v>461</v>
      </c>
      <c r="C33" t="s">
        <v>462</v>
      </c>
      <c r="D33" t="s">
        <v>448</v>
      </c>
      <c r="E33" s="294"/>
    </row>
    <row r="34" spans="1:5" x14ac:dyDescent="0.3">
      <c r="A34" s="142"/>
      <c r="B34" s="140"/>
      <c r="C34" s="140"/>
      <c r="D34" s="140"/>
      <c r="E34" s="140"/>
    </row>
    <row r="35" spans="1:5" x14ac:dyDescent="0.3">
      <c r="A35" s="297" t="s">
        <v>110</v>
      </c>
      <c r="B35" t="s">
        <v>454</v>
      </c>
      <c r="C35" t="s">
        <v>455</v>
      </c>
      <c r="D35" t="s">
        <v>456</v>
      </c>
      <c r="E35" s="293" t="s">
        <v>449</v>
      </c>
    </row>
    <row r="36" spans="1:5" x14ac:dyDescent="0.3">
      <c r="A36" s="297"/>
      <c r="B36" t="s">
        <v>457</v>
      </c>
      <c r="C36" t="s">
        <v>458</v>
      </c>
      <c r="D36" t="s">
        <v>456</v>
      </c>
      <c r="E36" s="294"/>
    </row>
    <row r="37" spans="1:5" x14ac:dyDescent="0.3">
      <c r="A37" s="297"/>
      <c r="B37" t="s">
        <v>459</v>
      </c>
      <c r="C37" t="s">
        <v>460</v>
      </c>
      <c r="D37" t="s">
        <v>456</v>
      </c>
      <c r="E37" s="294"/>
    </row>
    <row r="38" spans="1:5" x14ac:dyDescent="0.3">
      <c r="A38" s="297"/>
      <c r="B38" t="s">
        <v>461</v>
      </c>
      <c r="C38" t="s">
        <v>462</v>
      </c>
      <c r="D38" t="s">
        <v>448</v>
      </c>
      <c r="E38" s="294"/>
    </row>
    <row r="39" spans="1:5" x14ac:dyDescent="0.3">
      <c r="A39" s="143"/>
      <c r="B39" s="144"/>
      <c r="C39" s="144"/>
      <c r="D39" s="144"/>
      <c r="E39" s="145"/>
    </row>
    <row r="40" spans="1:5" x14ac:dyDescent="0.3">
      <c r="A40" s="297" t="s">
        <v>118</v>
      </c>
      <c r="B40" t="s">
        <v>472</v>
      </c>
      <c r="C40" t="s">
        <v>455</v>
      </c>
      <c r="D40" t="s">
        <v>456</v>
      </c>
      <c r="E40" s="293" t="s">
        <v>449</v>
      </c>
    </row>
    <row r="41" spans="1:5" x14ac:dyDescent="0.3">
      <c r="A41" s="297"/>
      <c r="B41" t="s">
        <v>473</v>
      </c>
      <c r="C41" t="s">
        <v>458</v>
      </c>
      <c r="D41" t="s">
        <v>456</v>
      </c>
      <c r="E41" s="294"/>
    </row>
    <row r="42" spans="1:5" x14ac:dyDescent="0.3">
      <c r="A42" s="297"/>
      <c r="B42" t="s">
        <v>459</v>
      </c>
      <c r="C42" t="s">
        <v>460</v>
      </c>
      <c r="D42" t="s">
        <v>456</v>
      </c>
      <c r="E42" s="294"/>
    </row>
    <row r="43" spans="1:5" x14ac:dyDescent="0.3">
      <c r="A43" s="297"/>
      <c r="B43" t="s">
        <v>461</v>
      </c>
      <c r="C43" t="s">
        <v>462</v>
      </c>
      <c r="D43" t="s">
        <v>448</v>
      </c>
      <c r="E43" s="294"/>
    </row>
    <row r="44" spans="1:5" x14ac:dyDescent="0.3">
      <c r="A44" s="143"/>
      <c r="B44" s="144"/>
      <c r="C44" s="144"/>
      <c r="D44" s="144"/>
      <c r="E44" s="145"/>
    </row>
    <row r="45" spans="1:5" x14ac:dyDescent="0.3">
      <c r="A45" s="292" t="s">
        <v>474</v>
      </c>
      <c r="B45" t="s">
        <v>475</v>
      </c>
      <c r="C45" t="s">
        <v>476</v>
      </c>
      <c r="D45" t="s">
        <v>448</v>
      </c>
      <c r="E45" s="293" t="s">
        <v>449</v>
      </c>
    </row>
    <row r="46" spans="1:5" x14ac:dyDescent="0.3">
      <c r="A46" s="292"/>
      <c r="B46" t="s">
        <v>477</v>
      </c>
      <c r="C46" t="s">
        <v>451</v>
      </c>
      <c r="D46" t="s">
        <v>448</v>
      </c>
      <c r="E46" s="294"/>
    </row>
    <row r="47" spans="1:5" x14ac:dyDescent="0.3">
      <c r="A47" s="292"/>
      <c r="B47" t="s">
        <v>478</v>
      </c>
      <c r="C47" t="s">
        <v>479</v>
      </c>
      <c r="D47" t="s">
        <v>480</v>
      </c>
      <c r="E47" s="294"/>
    </row>
    <row r="48" spans="1:5" x14ac:dyDescent="0.3">
      <c r="A48" s="292"/>
      <c r="B48" t="s">
        <v>481</v>
      </c>
      <c r="C48" t="s">
        <v>482</v>
      </c>
      <c r="D48" t="s">
        <v>480</v>
      </c>
      <c r="E48" s="294"/>
    </row>
    <row r="49" spans="1:5" x14ac:dyDescent="0.3">
      <c r="A49" s="292"/>
      <c r="B49" t="s">
        <v>483</v>
      </c>
      <c r="C49" t="s">
        <v>455</v>
      </c>
      <c r="D49" t="s">
        <v>448</v>
      </c>
      <c r="E49" s="294"/>
    </row>
    <row r="50" spans="1:5" x14ac:dyDescent="0.3">
      <c r="A50" s="292"/>
      <c r="B50" t="s">
        <v>484</v>
      </c>
      <c r="C50" t="s">
        <v>458</v>
      </c>
      <c r="D50" t="s">
        <v>448</v>
      </c>
      <c r="E50" s="294"/>
    </row>
    <row r="51" spans="1:5" x14ac:dyDescent="0.3">
      <c r="A51" s="292"/>
      <c r="B51" t="s">
        <v>485</v>
      </c>
      <c r="C51" t="s">
        <v>486</v>
      </c>
      <c r="D51" t="s">
        <v>448</v>
      </c>
      <c r="E51" s="294"/>
    </row>
    <row r="52" spans="1:5" x14ac:dyDescent="0.3">
      <c r="A52" s="143"/>
      <c r="B52" s="144"/>
      <c r="C52" s="144"/>
      <c r="D52" s="144"/>
      <c r="E52" s="145"/>
    </row>
    <row r="53" spans="1:5" x14ac:dyDescent="0.3">
      <c r="A53" s="297" t="s">
        <v>120</v>
      </c>
      <c r="B53" t="s">
        <v>483</v>
      </c>
      <c r="C53" t="s">
        <v>455</v>
      </c>
      <c r="D53" t="s">
        <v>448</v>
      </c>
      <c r="E53" s="293" t="s">
        <v>449</v>
      </c>
    </row>
    <row r="54" spans="1:5" x14ac:dyDescent="0.3">
      <c r="A54" s="297"/>
      <c r="B54" t="s">
        <v>484</v>
      </c>
      <c r="C54" t="s">
        <v>458</v>
      </c>
      <c r="D54" t="s">
        <v>448</v>
      </c>
      <c r="E54" s="294"/>
    </row>
    <row r="55" spans="1:5" x14ac:dyDescent="0.3">
      <c r="A55" s="297"/>
      <c r="B55" t="s">
        <v>485</v>
      </c>
      <c r="C55" t="s">
        <v>486</v>
      </c>
      <c r="D55" t="s">
        <v>448</v>
      </c>
      <c r="E55" s="294"/>
    </row>
    <row r="56" spans="1:5" x14ac:dyDescent="0.3">
      <c r="A56" s="143"/>
      <c r="B56" s="144"/>
      <c r="C56" s="144"/>
      <c r="D56" s="144"/>
      <c r="E56" s="145"/>
    </row>
    <row r="57" spans="1:5" x14ac:dyDescent="0.3">
      <c r="A57" s="297" t="s">
        <v>135</v>
      </c>
      <c r="B57" t="s">
        <v>487</v>
      </c>
      <c r="C57" t="s">
        <v>488</v>
      </c>
      <c r="D57" t="s">
        <v>448</v>
      </c>
      <c r="E57" s="293" t="s">
        <v>449</v>
      </c>
    </row>
    <row r="58" spans="1:5" x14ac:dyDescent="0.3">
      <c r="A58" s="297"/>
      <c r="B58" t="s">
        <v>489</v>
      </c>
      <c r="C58" t="s">
        <v>490</v>
      </c>
      <c r="D58" t="s">
        <v>448</v>
      </c>
      <c r="E58" s="294"/>
    </row>
    <row r="59" spans="1:5" x14ac:dyDescent="0.3">
      <c r="A59" s="297"/>
      <c r="B59" t="s">
        <v>491</v>
      </c>
      <c r="C59" t="s">
        <v>458</v>
      </c>
      <c r="D59" t="s">
        <v>448</v>
      </c>
      <c r="E59" s="294"/>
    </row>
    <row r="60" spans="1:5" x14ac:dyDescent="0.3">
      <c r="A60" s="143"/>
      <c r="B60" s="144"/>
      <c r="C60" s="144"/>
      <c r="D60" s="144"/>
      <c r="E60" s="145"/>
    </row>
    <row r="61" spans="1:5" x14ac:dyDescent="0.3">
      <c r="A61" s="297" t="s">
        <v>122</v>
      </c>
      <c r="B61" t="s">
        <v>489</v>
      </c>
      <c r="C61" t="s">
        <v>490</v>
      </c>
      <c r="D61" t="s">
        <v>448</v>
      </c>
      <c r="E61" s="293" t="s">
        <v>449</v>
      </c>
    </row>
    <row r="62" spans="1:5" x14ac:dyDescent="0.3">
      <c r="A62" s="297"/>
      <c r="B62" t="s">
        <v>491</v>
      </c>
      <c r="C62" t="s">
        <v>458</v>
      </c>
      <c r="D62" t="s">
        <v>448</v>
      </c>
      <c r="E62" s="294"/>
    </row>
    <row r="63" spans="1:5" x14ac:dyDescent="0.3">
      <c r="A63" s="143"/>
      <c r="B63" s="144"/>
      <c r="C63" s="144"/>
      <c r="D63" s="144"/>
      <c r="E63" s="145"/>
    </row>
    <row r="64" spans="1:5" x14ac:dyDescent="0.3">
      <c r="A64" s="292" t="s">
        <v>492</v>
      </c>
      <c r="B64" t="s">
        <v>446</v>
      </c>
      <c r="C64" t="s">
        <v>447</v>
      </c>
      <c r="D64" t="s">
        <v>448</v>
      </c>
      <c r="E64" s="293" t="s">
        <v>449</v>
      </c>
    </row>
    <row r="65" spans="1:5" x14ac:dyDescent="0.3">
      <c r="A65" s="292"/>
      <c r="B65" t="s">
        <v>464</v>
      </c>
      <c r="C65" t="s">
        <v>493</v>
      </c>
      <c r="D65" t="s">
        <v>448</v>
      </c>
      <c r="E65" s="294"/>
    </row>
    <row r="66" spans="1:5" x14ac:dyDescent="0.3">
      <c r="A66" s="292"/>
      <c r="B66" t="s">
        <v>450</v>
      </c>
      <c r="C66" t="s">
        <v>494</v>
      </c>
      <c r="D66" t="s">
        <v>448</v>
      </c>
      <c r="E66" s="294"/>
    </row>
    <row r="67" spans="1:5" x14ac:dyDescent="0.3">
      <c r="A67" s="292"/>
      <c r="B67" t="s">
        <v>495</v>
      </c>
      <c r="C67" t="s">
        <v>496</v>
      </c>
      <c r="D67" t="s">
        <v>448</v>
      </c>
      <c r="E67" s="294"/>
    </row>
    <row r="68" spans="1:5" x14ac:dyDescent="0.3">
      <c r="A68" s="292"/>
      <c r="B68" t="s">
        <v>497</v>
      </c>
      <c r="C68" t="s">
        <v>498</v>
      </c>
      <c r="D68" t="s">
        <v>448</v>
      </c>
      <c r="E68" s="294"/>
    </row>
    <row r="69" spans="1:5" x14ac:dyDescent="0.3">
      <c r="A69" s="292"/>
      <c r="B69" t="s">
        <v>759</v>
      </c>
      <c r="C69" t="s">
        <v>499</v>
      </c>
      <c r="D69" t="s">
        <v>500</v>
      </c>
      <c r="E69" s="294"/>
    </row>
    <row r="70" spans="1:5" x14ac:dyDescent="0.3">
      <c r="A70" s="292"/>
      <c r="B70" t="s">
        <v>502</v>
      </c>
      <c r="C70" t="s">
        <v>501</v>
      </c>
      <c r="D70" t="s">
        <v>500</v>
      </c>
      <c r="E70" s="294"/>
    </row>
    <row r="71" spans="1:5" x14ac:dyDescent="0.3">
      <c r="A71" s="292"/>
      <c r="B71" t="s">
        <v>502</v>
      </c>
      <c r="C71" t="s">
        <v>503</v>
      </c>
      <c r="D71" t="s">
        <v>500</v>
      </c>
      <c r="E71" s="294"/>
    </row>
    <row r="72" spans="1:5" x14ac:dyDescent="0.3">
      <c r="A72" s="292"/>
      <c r="B72" t="s">
        <v>504</v>
      </c>
      <c r="C72" t="s">
        <v>505</v>
      </c>
      <c r="D72" t="s">
        <v>500</v>
      </c>
      <c r="E72" s="294"/>
    </row>
    <row r="73" spans="1:5" x14ac:dyDescent="0.3">
      <c r="A73" s="292"/>
      <c r="B73" t="s">
        <v>506</v>
      </c>
      <c r="C73" t="s">
        <v>462</v>
      </c>
      <c r="D73" t="s">
        <v>448</v>
      </c>
      <c r="E73" s="294"/>
    </row>
    <row r="74" spans="1:5" x14ac:dyDescent="0.3">
      <c r="A74" s="143"/>
      <c r="B74" s="144"/>
      <c r="C74" s="144"/>
      <c r="D74" s="144"/>
      <c r="E74" s="145"/>
    </row>
    <row r="75" spans="1:5" x14ac:dyDescent="0.3">
      <c r="A75" s="297" t="s">
        <v>507</v>
      </c>
      <c r="B75" t="s">
        <v>759</v>
      </c>
      <c r="C75" t="s">
        <v>499</v>
      </c>
      <c r="D75" t="s">
        <v>500</v>
      </c>
      <c r="E75" s="293" t="s">
        <v>449</v>
      </c>
    </row>
    <row r="76" spans="1:5" x14ac:dyDescent="0.3">
      <c r="A76" s="297"/>
      <c r="B76" t="s">
        <v>502</v>
      </c>
      <c r="C76" t="s">
        <v>508</v>
      </c>
      <c r="D76" t="s">
        <v>500</v>
      </c>
      <c r="E76" s="294"/>
    </row>
    <row r="77" spans="1:5" x14ac:dyDescent="0.3">
      <c r="A77" s="297"/>
      <c r="B77" t="s">
        <v>504</v>
      </c>
      <c r="C77" t="s">
        <v>505</v>
      </c>
      <c r="D77" t="s">
        <v>500</v>
      </c>
      <c r="E77" s="294"/>
    </row>
    <row r="78" spans="1:5" x14ac:dyDescent="0.3">
      <c r="A78" s="297"/>
      <c r="B78" t="s">
        <v>506</v>
      </c>
      <c r="C78" t="s">
        <v>462</v>
      </c>
      <c r="D78" t="s">
        <v>448</v>
      </c>
      <c r="E78" s="294"/>
    </row>
    <row r="79" spans="1:5" x14ac:dyDescent="0.3">
      <c r="A79" s="143"/>
      <c r="B79" s="144"/>
      <c r="C79" s="144"/>
      <c r="D79" s="144"/>
      <c r="E79" s="145"/>
    </row>
    <row r="80" spans="1:5" x14ac:dyDescent="0.3">
      <c r="A80" s="292" t="s">
        <v>509</v>
      </c>
      <c r="B80" t="s">
        <v>510</v>
      </c>
      <c r="C80" t="s">
        <v>447</v>
      </c>
      <c r="D80" t="s">
        <v>448</v>
      </c>
      <c r="E80" s="293" t="s">
        <v>449</v>
      </c>
    </row>
    <row r="81" spans="1:5" x14ac:dyDescent="0.3">
      <c r="A81" s="292"/>
      <c r="B81" t="s">
        <v>511</v>
      </c>
      <c r="C81" t="s">
        <v>512</v>
      </c>
      <c r="D81" t="s">
        <v>448</v>
      </c>
      <c r="E81" s="294"/>
    </row>
    <row r="82" spans="1:5" x14ac:dyDescent="0.3">
      <c r="A82" s="292"/>
      <c r="B82" t="s">
        <v>513</v>
      </c>
      <c r="C82" t="s">
        <v>514</v>
      </c>
      <c r="D82" t="s">
        <v>480</v>
      </c>
      <c r="E82" s="294"/>
    </row>
    <row r="83" spans="1:5" x14ac:dyDescent="0.3">
      <c r="A83" s="292"/>
      <c r="B83" t="s">
        <v>515</v>
      </c>
      <c r="C83" t="s">
        <v>516</v>
      </c>
      <c r="D83" t="s">
        <v>480</v>
      </c>
      <c r="E83" s="294"/>
    </row>
    <row r="84" spans="1:5" x14ac:dyDescent="0.3">
      <c r="A84" s="292"/>
      <c r="B84" t="s">
        <v>517</v>
      </c>
      <c r="C84" t="s">
        <v>518</v>
      </c>
      <c r="D84" t="s">
        <v>448</v>
      </c>
      <c r="E84" s="294"/>
    </row>
    <row r="85" spans="1:5" x14ac:dyDescent="0.3">
      <c r="A85" s="292"/>
      <c r="B85" t="s">
        <v>519</v>
      </c>
      <c r="C85" t="s">
        <v>520</v>
      </c>
      <c r="D85" t="s">
        <v>448</v>
      </c>
      <c r="E85" s="294"/>
    </row>
    <row r="86" spans="1:5" x14ac:dyDescent="0.3">
      <c r="A86" s="292"/>
      <c r="B86" t="s">
        <v>521</v>
      </c>
      <c r="C86" t="s">
        <v>522</v>
      </c>
      <c r="D86" t="s">
        <v>448</v>
      </c>
      <c r="E86" s="294"/>
    </row>
    <row r="87" spans="1:5" x14ac:dyDescent="0.3">
      <c r="A87" s="292"/>
      <c r="B87" t="s">
        <v>523</v>
      </c>
      <c r="C87" t="s">
        <v>505</v>
      </c>
      <c r="D87" t="s">
        <v>448</v>
      </c>
      <c r="E87" s="294"/>
    </row>
    <row r="88" spans="1:5" x14ac:dyDescent="0.3">
      <c r="A88" s="292"/>
      <c r="B88" t="s">
        <v>524</v>
      </c>
      <c r="C88" t="s">
        <v>462</v>
      </c>
      <c r="D88" t="s">
        <v>448</v>
      </c>
      <c r="E88" s="294"/>
    </row>
    <row r="89" spans="1:5" x14ac:dyDescent="0.3">
      <c r="A89" s="143"/>
      <c r="B89" s="144"/>
      <c r="C89" s="144"/>
      <c r="D89" s="144"/>
      <c r="E89" s="145"/>
    </row>
    <row r="90" spans="1:5" x14ac:dyDescent="0.3">
      <c r="A90" s="297" t="s">
        <v>525</v>
      </c>
      <c r="B90" t="s">
        <v>517</v>
      </c>
      <c r="C90" t="s">
        <v>526</v>
      </c>
      <c r="D90" t="s">
        <v>448</v>
      </c>
      <c r="E90" s="293" t="s">
        <v>449</v>
      </c>
    </row>
    <row r="91" spans="1:5" x14ac:dyDescent="0.3">
      <c r="A91" s="297"/>
      <c r="B91" t="s">
        <v>521</v>
      </c>
      <c r="C91" t="s">
        <v>522</v>
      </c>
      <c r="D91" t="s">
        <v>448</v>
      </c>
      <c r="E91" s="294"/>
    </row>
    <row r="92" spans="1:5" x14ac:dyDescent="0.3">
      <c r="A92" s="297"/>
      <c r="B92" t="s">
        <v>523</v>
      </c>
      <c r="C92" t="s">
        <v>505</v>
      </c>
      <c r="D92" t="s">
        <v>448</v>
      </c>
      <c r="E92" s="294"/>
    </row>
    <row r="93" spans="1:5" x14ac:dyDescent="0.3">
      <c r="A93" s="297"/>
      <c r="B93" t="s">
        <v>524</v>
      </c>
      <c r="C93" t="s">
        <v>527</v>
      </c>
      <c r="D93" t="s">
        <v>448</v>
      </c>
      <c r="E93" s="294"/>
    </row>
    <row r="94" spans="1:5" x14ac:dyDescent="0.3">
      <c r="A94" s="143"/>
      <c r="B94" s="144"/>
      <c r="C94" s="144"/>
      <c r="D94" s="144"/>
      <c r="E94" s="145"/>
    </row>
    <row r="95" spans="1:5" x14ac:dyDescent="0.3">
      <c r="A95" s="292" t="s">
        <v>528</v>
      </c>
      <c r="B95" t="s">
        <v>529</v>
      </c>
      <c r="C95" t="s">
        <v>476</v>
      </c>
      <c r="D95" t="s">
        <v>448</v>
      </c>
      <c r="E95" s="293" t="s">
        <v>449</v>
      </c>
    </row>
    <row r="96" spans="1:5" x14ac:dyDescent="0.3">
      <c r="A96" s="292"/>
      <c r="B96" t="s">
        <v>530</v>
      </c>
      <c r="C96" t="s">
        <v>531</v>
      </c>
      <c r="D96" t="s">
        <v>448</v>
      </c>
      <c r="E96" s="294"/>
    </row>
    <row r="97" spans="1:5" x14ac:dyDescent="0.3">
      <c r="A97" s="292"/>
      <c r="B97" t="s">
        <v>532</v>
      </c>
      <c r="C97" t="s">
        <v>533</v>
      </c>
      <c r="D97" t="s">
        <v>448</v>
      </c>
      <c r="E97" s="294"/>
    </row>
    <row r="98" spans="1:5" x14ac:dyDescent="0.3">
      <c r="A98" s="292"/>
      <c r="B98" t="s">
        <v>534</v>
      </c>
      <c r="C98" t="s">
        <v>535</v>
      </c>
      <c r="D98" t="s">
        <v>500</v>
      </c>
      <c r="E98" s="294"/>
    </row>
    <row r="99" spans="1:5" x14ac:dyDescent="0.3">
      <c r="A99" s="292"/>
      <c r="B99" t="s">
        <v>536</v>
      </c>
      <c r="C99" t="s">
        <v>537</v>
      </c>
      <c r="D99" t="s">
        <v>500</v>
      </c>
      <c r="E99" s="294"/>
    </row>
    <row r="100" spans="1:5" x14ac:dyDescent="0.3">
      <c r="A100" s="143"/>
      <c r="B100" s="144"/>
      <c r="C100" s="144"/>
      <c r="D100" s="144"/>
      <c r="E100" s="145"/>
    </row>
    <row r="101" spans="1:5" x14ac:dyDescent="0.3">
      <c r="A101" s="292" t="s">
        <v>538</v>
      </c>
      <c r="B101" t="s">
        <v>529</v>
      </c>
      <c r="C101" t="s">
        <v>476</v>
      </c>
      <c r="D101" t="s">
        <v>448</v>
      </c>
      <c r="E101" s="293" t="s">
        <v>449</v>
      </c>
    </row>
    <row r="102" spans="1:5" x14ac:dyDescent="0.3">
      <c r="A102" s="292"/>
      <c r="B102" t="s">
        <v>539</v>
      </c>
      <c r="C102" t="s">
        <v>540</v>
      </c>
      <c r="D102" t="s">
        <v>448</v>
      </c>
      <c r="E102" s="294"/>
    </row>
    <row r="103" spans="1:5" x14ac:dyDescent="0.3">
      <c r="A103" s="292"/>
      <c r="B103" t="s">
        <v>534</v>
      </c>
      <c r="C103" t="s">
        <v>535</v>
      </c>
      <c r="D103" t="s">
        <v>500</v>
      </c>
      <c r="E103" s="294"/>
    </row>
    <row r="104" spans="1:5" x14ac:dyDescent="0.3">
      <c r="A104" s="292"/>
      <c r="B104" t="s">
        <v>536</v>
      </c>
      <c r="C104" t="s">
        <v>537</v>
      </c>
      <c r="D104" t="s">
        <v>500</v>
      </c>
      <c r="E104" s="294"/>
    </row>
    <row r="105" spans="1:5" x14ac:dyDescent="0.3">
      <c r="A105" s="143"/>
      <c r="B105" s="144"/>
      <c r="C105" s="144"/>
      <c r="D105" s="144"/>
      <c r="E105" s="145"/>
    </row>
    <row r="106" spans="1:5" ht="21" customHeight="1" x14ac:dyDescent="0.3">
      <c r="A106" s="292" t="s">
        <v>541</v>
      </c>
      <c r="B106" t="s">
        <v>542</v>
      </c>
      <c r="C106" t="s">
        <v>543</v>
      </c>
      <c r="D106" t="s">
        <v>544</v>
      </c>
      <c r="E106" s="293" t="s">
        <v>449</v>
      </c>
    </row>
    <row r="107" spans="1:5" ht="18" customHeight="1" x14ac:dyDescent="0.3">
      <c r="A107" s="292"/>
      <c r="B107" t="s">
        <v>545</v>
      </c>
      <c r="C107" t="s">
        <v>546</v>
      </c>
      <c r="D107" t="s">
        <v>544</v>
      </c>
      <c r="E107" s="294"/>
    </row>
    <row r="108" spans="1:5" ht="26.25" customHeight="1" x14ac:dyDescent="0.3">
      <c r="A108" s="292"/>
      <c r="B108" t="s">
        <v>547</v>
      </c>
      <c r="C108" t="s">
        <v>548</v>
      </c>
      <c r="D108" t="s">
        <v>549</v>
      </c>
      <c r="E108" s="294"/>
    </row>
    <row r="109" spans="1:5" x14ac:dyDescent="0.3">
      <c r="A109" s="143"/>
      <c r="B109" s="144"/>
      <c r="C109" s="144"/>
      <c r="D109" s="144"/>
      <c r="E109" s="145"/>
    </row>
    <row r="110" spans="1:5" ht="18.75" customHeight="1" x14ac:dyDescent="0.3">
      <c r="A110" s="292" t="s">
        <v>550</v>
      </c>
      <c r="B110" t="s">
        <v>551</v>
      </c>
      <c r="C110" t="s">
        <v>476</v>
      </c>
      <c r="D110" t="s">
        <v>448</v>
      </c>
      <c r="E110" s="295" t="s">
        <v>449</v>
      </c>
    </row>
    <row r="111" spans="1:5" ht="18.75" customHeight="1" x14ac:dyDescent="0.3">
      <c r="A111" s="292"/>
      <c r="B111" t="s">
        <v>552</v>
      </c>
      <c r="C111" t="s">
        <v>553</v>
      </c>
      <c r="D111" t="s">
        <v>448</v>
      </c>
      <c r="E111" s="296"/>
    </row>
    <row r="112" spans="1:5" ht="19.5" customHeight="1" x14ac:dyDescent="0.3">
      <c r="A112" s="292"/>
      <c r="B112" t="s">
        <v>554</v>
      </c>
      <c r="C112" t="s">
        <v>555</v>
      </c>
      <c r="D112" t="s">
        <v>448</v>
      </c>
      <c r="E112" s="296"/>
    </row>
    <row r="113" spans="1:5" x14ac:dyDescent="0.3">
      <c r="A113" s="292"/>
      <c r="B113" t="s">
        <v>547</v>
      </c>
      <c r="C113" t="s">
        <v>548</v>
      </c>
      <c r="D113" t="s">
        <v>556</v>
      </c>
      <c r="E113" s="296"/>
    </row>
  </sheetData>
  <mergeCells count="38">
    <mergeCell ref="A1:E1"/>
    <mergeCell ref="A2:E2"/>
    <mergeCell ref="A17:A23"/>
    <mergeCell ref="E17:E23"/>
    <mergeCell ref="A25:A33"/>
    <mergeCell ref="E25:E33"/>
    <mergeCell ref="A4:A10"/>
    <mergeCell ref="E4:E10"/>
    <mergeCell ref="A12:A15"/>
    <mergeCell ref="E12:E15"/>
    <mergeCell ref="A35:A38"/>
    <mergeCell ref="E35:E38"/>
    <mergeCell ref="A40:A43"/>
    <mergeCell ref="E40:E43"/>
    <mergeCell ref="A45:A51"/>
    <mergeCell ref="E45:E51"/>
    <mergeCell ref="A53:A55"/>
    <mergeCell ref="E53:E55"/>
    <mergeCell ref="A57:A59"/>
    <mergeCell ref="E57:E59"/>
    <mergeCell ref="A61:A62"/>
    <mergeCell ref="E61:E62"/>
    <mergeCell ref="A64:A73"/>
    <mergeCell ref="E64:E73"/>
    <mergeCell ref="A75:A78"/>
    <mergeCell ref="E75:E78"/>
    <mergeCell ref="A80:A88"/>
    <mergeCell ref="E80:E88"/>
    <mergeCell ref="A106:A108"/>
    <mergeCell ref="E106:E108"/>
    <mergeCell ref="A110:A113"/>
    <mergeCell ref="E110:E113"/>
    <mergeCell ref="A90:A93"/>
    <mergeCell ref="E90:E93"/>
    <mergeCell ref="A95:A99"/>
    <mergeCell ref="E95:E99"/>
    <mergeCell ref="A101:A104"/>
    <mergeCell ref="E101:E104"/>
  </mergeCells>
  <hyperlinks>
    <hyperlink ref="E17" r:id="rId1" xr:uid="{97FBFE40-78C4-451C-B6BF-E87905B305DE}"/>
    <hyperlink ref="E25" r:id="rId2" xr:uid="{2237C729-1547-4F70-9D4B-CA6122CE2453}"/>
    <hyperlink ref="E35" r:id="rId3" xr:uid="{88C8C0E7-F488-4514-A283-6DE3F620A89C}"/>
    <hyperlink ref="E40" r:id="rId4" xr:uid="{0270C085-0D9E-4D83-AEE1-E45EFC0741D2}"/>
    <hyperlink ref="E45" r:id="rId5" xr:uid="{118F8171-AD2D-4DF2-8E9B-EE0BB46E93C9}"/>
    <hyperlink ref="E53" r:id="rId6" xr:uid="{E93150A3-F397-4EDF-9EBE-8C509C8DA9A0}"/>
    <hyperlink ref="E57" r:id="rId7" xr:uid="{72ABBBB0-4825-4008-9D1D-A02E3A470984}"/>
    <hyperlink ref="E61" r:id="rId8" xr:uid="{63E48B49-A995-4D56-BB78-DA21399A38D1}"/>
    <hyperlink ref="E64" r:id="rId9" xr:uid="{A83A33CA-B025-4BC3-99D4-C6B5CB92B98A}"/>
    <hyperlink ref="E75" r:id="rId10" xr:uid="{15E5098B-6185-403B-A73D-19E77D7DF8D0}"/>
    <hyperlink ref="E80" r:id="rId11" xr:uid="{F2AFE65A-81ED-4CA0-94F4-3C2B96ED419C}"/>
    <hyperlink ref="E90" r:id="rId12" xr:uid="{88D99595-E7F7-4B62-A1F5-4E2E6A186BDB}"/>
    <hyperlink ref="E95" r:id="rId13" xr:uid="{C625D68E-ED98-47FA-982B-84DC359DCFD5}"/>
    <hyperlink ref="E101" r:id="rId14" xr:uid="{843426D2-B291-4CCB-9A26-274A007C68AE}"/>
    <hyperlink ref="E106" r:id="rId15" xr:uid="{D5B5057D-98BE-4D23-9C61-382C6B3D1A33}"/>
    <hyperlink ref="E110" r:id="rId16" xr:uid="{98148150-2FDD-456A-BB5B-687C6422A484}"/>
    <hyperlink ref="E4" r:id="rId17" xr:uid="{61B7C271-454B-4B8C-A48E-C80B0E1E3BDF}"/>
    <hyperlink ref="E12" r:id="rId18" xr:uid="{F3D8183D-5F89-426E-A70A-936B76A769E5}"/>
  </hyperlinks>
  <pageMargins left="0.7" right="0.7" top="0.75" bottom="0.75" header="0.3" footer="0.3"/>
  <pageSetup paperSize="9" scale="30"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Terms and Conditions</vt:lpstr>
      <vt:lpstr>Printers</vt:lpstr>
      <vt:lpstr>Label Printers</vt:lpstr>
      <vt:lpstr>Specialized Solutions Print</vt:lpstr>
      <vt:lpstr>Find my Consumable</vt:lpstr>
      <vt:lpstr>Find my Printer</vt:lpstr>
      <vt:lpstr>Printer Periodic Parts</vt:lpstr>
      <vt:lpstr>'Find my Consumable'!Print_Area</vt:lpstr>
      <vt:lpstr>'Find my Printer'!Print_Area</vt:lpstr>
      <vt:lpstr>Printers!Print_Area</vt:lpstr>
      <vt:lpstr>'Terms and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Alet Pelser</dc:creator>
  <cp:lastModifiedBy>Alet Pelser</cp:lastModifiedBy>
  <cp:lastPrinted>2022-08-31T13:06:58Z</cp:lastPrinted>
  <dcterms:created xsi:type="dcterms:W3CDTF">2022-08-31T12:56:27Z</dcterms:created>
  <dcterms:modified xsi:type="dcterms:W3CDTF">2025-05-01T09:33:16Z</dcterms:modified>
</cp:coreProperties>
</file>